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\\Lg-file1\共有フォルダ\福祉部\障害福祉課\障害福祉係\08-01総合福祉会館運営管理事業\◇福祉会館使用許可書(貸室)\"/>
    </mc:Choice>
  </mc:AlternateContent>
  <xr:revisionPtr revIDLastSave="0" documentId="13_ncr:1_{ECD58F82-F96A-4129-816D-B29B1F6D125A}" xr6:coauthVersionLast="36" xr6:coauthVersionMax="36" xr10:uidLastSave="{00000000-0000-0000-0000-000000000000}"/>
  <bookViews>
    <workbookView xWindow="0" yWindow="0" windowWidth="10200" windowHeight="1755" xr2:uid="{00000000-000D-0000-FFFF-FFFF00000000}"/>
  </bookViews>
  <sheets>
    <sheet name="室料一覧" sheetId="2" r:id="rId1"/>
  </sheets>
  <definedNames>
    <definedName name="_xlnm.Print_Area" localSheetId="0">室料一覧!$A$1:$G$9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21" i="2"/>
  <c r="G15" i="2"/>
  <c r="F15" i="2"/>
  <c r="E15" i="2"/>
  <c r="D15" i="2"/>
  <c r="C15" i="2"/>
  <c r="B15" i="2"/>
  <c r="G16" i="2" l="1"/>
  <c r="F16" i="2"/>
  <c r="E16" i="2"/>
  <c r="B20" i="2" l="1"/>
  <c r="D16" i="2" l="1"/>
  <c r="C19" i="2" l="1"/>
  <c r="C16" i="2" l="1"/>
  <c r="B16" i="2"/>
</calcChain>
</file>

<file path=xl/sharedStrings.xml><?xml version="1.0" encoding="utf-8"?>
<sst xmlns="http://schemas.openxmlformats.org/spreadsheetml/2006/main" count="36" uniqueCount="29">
  <si>
    <t>使用施設</t>
  </si>
  <si>
    <t>目的外使用にかかる使用料</t>
  </si>
  <si>
    <t>基本料</t>
  </si>
  <si>
    <t>冷暖房加算金</t>
  </si>
  <si>
    <t>午前</t>
    <rPh sb="0" eb="2">
      <t>ゴゼン</t>
    </rPh>
    <phoneticPr fontId="2"/>
  </si>
  <si>
    <t>午後</t>
    <rPh sb="0" eb="2">
      <t>ゴゴ</t>
    </rPh>
    <phoneticPr fontId="2"/>
  </si>
  <si>
    <t>午前
午後</t>
    <rPh sb="0" eb="2">
      <t>ゴゼン</t>
    </rPh>
    <rPh sb="3" eb="5">
      <t>ゴゴ</t>
    </rPh>
    <phoneticPr fontId="2"/>
  </si>
  <si>
    <t>夜間</t>
    <rPh sb="0" eb="2">
      <t>ヤカン</t>
    </rPh>
    <phoneticPr fontId="2"/>
  </si>
  <si>
    <t>午後
夜間</t>
    <rPh sb="0" eb="2">
      <t>ゴゴ</t>
    </rPh>
    <rPh sb="3" eb="5">
      <t>ヤカン</t>
    </rPh>
    <phoneticPr fontId="2"/>
  </si>
  <si>
    <t>全日</t>
    <rPh sb="0" eb="1">
      <t>ゼン</t>
    </rPh>
    <rPh sb="1" eb="2">
      <t>ニチ</t>
    </rPh>
    <phoneticPr fontId="2"/>
  </si>
  <si>
    <t>午前9時
～正午</t>
    <rPh sb="0" eb="2">
      <t>ゴゼン</t>
    </rPh>
    <rPh sb="3" eb="4">
      <t>ジ</t>
    </rPh>
    <rPh sb="6" eb="8">
      <t>ショウゴ</t>
    </rPh>
    <phoneticPr fontId="2"/>
  </si>
  <si>
    <t>会議室</t>
    <rPh sb="0" eb="3">
      <t>カイギシツ</t>
    </rPh>
    <phoneticPr fontId="2"/>
  </si>
  <si>
    <t>集会室</t>
    <rPh sb="0" eb="2">
      <t>シュウカイ</t>
    </rPh>
    <rPh sb="2" eb="3">
      <t>シツ</t>
    </rPh>
    <phoneticPr fontId="2"/>
  </si>
  <si>
    <t>社会適応訓練室</t>
    <rPh sb="0" eb="2">
      <t>シャカイ</t>
    </rPh>
    <rPh sb="2" eb="4">
      <t>テキオウ</t>
    </rPh>
    <rPh sb="4" eb="6">
      <t>クンレン</t>
    </rPh>
    <rPh sb="6" eb="7">
      <t>シツ</t>
    </rPh>
    <phoneticPr fontId="2"/>
  </si>
  <si>
    <t>技能室</t>
    <rPh sb="0" eb="2">
      <t>ギノウ</t>
    </rPh>
    <rPh sb="2" eb="3">
      <t>シツ</t>
    </rPh>
    <phoneticPr fontId="2"/>
  </si>
  <si>
    <t>図書室</t>
    <rPh sb="0" eb="2">
      <t>トショ</t>
    </rPh>
    <rPh sb="2" eb="3">
      <t>シツ</t>
    </rPh>
    <phoneticPr fontId="2"/>
  </si>
  <si>
    <t>【料金例】</t>
    <rPh sb="1" eb="3">
      <t>リョウキン</t>
    </rPh>
    <rPh sb="3" eb="4">
      <t>レイ</t>
    </rPh>
    <phoneticPr fontId="2"/>
  </si>
  <si>
    <t>全面</t>
    <rPh sb="0" eb="2">
      <t>ゼンメン</t>
    </rPh>
    <phoneticPr fontId="2"/>
  </si>
  <si>
    <t>(半面)</t>
    <rPh sb="1" eb="3">
      <t>ハンメン</t>
    </rPh>
    <phoneticPr fontId="2"/>
  </si>
  <si>
    <t>冷暖房時の使用は、使用料の40パーセントを別に徴収。</t>
    <phoneticPr fontId="2"/>
  </si>
  <si>
    <t>午後1時～
午後5時</t>
    <rPh sb="0" eb="2">
      <t>ゴゴ</t>
    </rPh>
    <rPh sb="3" eb="4">
      <t>ジ</t>
    </rPh>
    <rPh sb="6" eb="8">
      <t>ゴゴ</t>
    </rPh>
    <rPh sb="9" eb="10">
      <t>ジ</t>
    </rPh>
    <phoneticPr fontId="2"/>
  </si>
  <si>
    <t>午前9時～
午後5時</t>
    <rPh sb="0" eb="2">
      <t>ゴゼン</t>
    </rPh>
    <rPh sb="3" eb="4">
      <t>ジ</t>
    </rPh>
    <rPh sb="6" eb="8">
      <t>ゴゴ</t>
    </rPh>
    <rPh sb="9" eb="10">
      <t>ジ</t>
    </rPh>
    <phoneticPr fontId="2"/>
  </si>
  <si>
    <t>午後6時～
午後10時</t>
    <rPh sb="0" eb="2">
      <t>ゴゴ</t>
    </rPh>
    <rPh sb="3" eb="4">
      <t>ジ</t>
    </rPh>
    <rPh sb="6" eb="8">
      <t>ゴゴ</t>
    </rPh>
    <rPh sb="10" eb="11">
      <t>ジ</t>
    </rPh>
    <phoneticPr fontId="2"/>
  </si>
  <si>
    <t>午後1時～
午後10時</t>
    <rPh sb="0" eb="2">
      <t>ゴゴ</t>
    </rPh>
    <rPh sb="3" eb="4">
      <t>ジ</t>
    </rPh>
    <rPh sb="6" eb="8">
      <t>ゴゴ</t>
    </rPh>
    <rPh sb="10" eb="11">
      <t>ジ</t>
    </rPh>
    <phoneticPr fontId="2"/>
  </si>
  <si>
    <t>午前9時～
午後10時</t>
    <rPh sb="0" eb="2">
      <t>ゴゼン</t>
    </rPh>
    <rPh sb="3" eb="4">
      <t>ジ</t>
    </rPh>
    <rPh sb="6" eb="8">
      <t>ゴゴ</t>
    </rPh>
    <rPh sb="10" eb="11">
      <t>ジ</t>
    </rPh>
    <phoneticPr fontId="2"/>
  </si>
  <si>
    <t>【空調設備を使用する場合】</t>
    <rPh sb="1" eb="5">
      <t>クウチョウセツビ</t>
    </rPh>
    <rPh sb="6" eb="8">
      <t>シヨウ</t>
    </rPh>
    <rPh sb="10" eb="12">
      <t>バアイ</t>
    </rPh>
    <phoneticPr fontId="2"/>
  </si>
  <si>
    <t>⇒内税(税率ごとに区分した消費税額等)</t>
    <rPh sb="1" eb="3">
      <t>ウチゼイ</t>
    </rPh>
    <rPh sb="4" eb="6">
      <t>ゼイリツ</t>
    </rPh>
    <rPh sb="9" eb="11">
      <t>クブン</t>
    </rPh>
    <rPh sb="13" eb="16">
      <t>ショウヒゼイ</t>
    </rPh>
    <rPh sb="16" eb="17">
      <t>ガク</t>
    </rPh>
    <rPh sb="17" eb="18">
      <t>トウ</t>
    </rPh>
    <phoneticPr fontId="2"/>
  </si>
  <si>
    <t>⇒本体価格</t>
    <rPh sb="1" eb="3">
      <t>ホンタイ</t>
    </rPh>
    <rPh sb="3" eb="5">
      <t>カカク</t>
    </rPh>
    <phoneticPr fontId="2"/>
  </si>
  <si>
    <t>料理実習室</t>
    <rPh sb="0" eb="2">
      <t>リョウリ</t>
    </rPh>
    <rPh sb="2" eb="4">
      <t>ジッシュウ</t>
    </rPh>
    <rPh sb="4" eb="5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</si>
</sst>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8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11"/>
      <color rgb="FF000099"/>
      <name val="UD デジタル 教科書体 NK-B"/>
      <family val="1"/>
      <charset val="128"/>
    </font>
    <font>
      <sz val="11"/>
      <color rgb="FFFF0000"/>
      <name val="UD デジタル 教科書体 NK-B"/>
      <family val="1"/>
      <charset val="128"/>
    </font>
    <font>
      <sz val="8"/>
      <color rgb="FFFF0000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7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38" fontId="8" fillId="0" borderId="2" xfId="1" applyFont="1" applyBorder="1">
      <alignment vertical="center"/>
    </xf>
    <xf numFmtId="38" fontId="9" fillId="0" borderId="2" xfId="1" applyFont="1" applyBorder="1">
      <alignment vertical="center"/>
    </xf>
    <xf numFmtId="0" fontId="7" fillId="0" borderId="0" xfId="0" applyFo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7" fillId="2" borderId="0" xfId="1" applyFont="1" applyFill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38" fontId="8" fillId="3" borderId="0" xfId="1" applyFont="1" applyFill="1" applyBorder="1">
      <alignment vertical="center"/>
    </xf>
    <xf numFmtId="0" fontId="4" fillId="0" borderId="6" xfId="0" applyFont="1" applyBorder="1" applyAlignment="1">
      <alignment horizontal="right" vertical="center"/>
    </xf>
    <xf numFmtId="9" fontId="4" fillId="0" borderId="7" xfId="3" applyFont="1" applyBorder="1">
      <alignment vertical="center"/>
    </xf>
    <xf numFmtId="0" fontId="4" fillId="0" borderId="9" xfId="0" applyFont="1" applyBorder="1" applyAlignment="1">
      <alignment horizontal="right" vertical="center"/>
    </xf>
    <xf numFmtId="6" fontId="8" fillId="0" borderId="2" xfId="0" applyNumberFormat="1" applyFont="1" applyBorder="1">
      <alignment vertical="center"/>
    </xf>
    <xf numFmtId="0" fontId="7" fillId="2" borderId="0" xfId="0" applyFont="1" applyFill="1" applyAlignment="1">
      <alignment horizontal="center" vertical="center"/>
    </xf>
    <xf numFmtId="6" fontId="8" fillId="0" borderId="7" xfId="2" applyNumberFormat="1" applyFont="1" applyBorder="1">
      <alignment vertical="center"/>
    </xf>
    <xf numFmtId="6" fontId="8" fillId="0" borderId="7" xfId="2" applyFont="1" applyFill="1" applyBorder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00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21"/>
  <sheetViews>
    <sheetView tabSelected="1" view="pageBreakPreview" zoomScale="90" zoomScaleNormal="90" zoomScaleSheetLayoutView="90" workbookViewId="0">
      <selection activeCell="I15" sqref="I15"/>
    </sheetView>
  </sheetViews>
  <sheetFormatPr defaultColWidth="9" defaultRowHeight="39" customHeight="1" x14ac:dyDescent="0.15"/>
  <cols>
    <col min="1" max="1" width="23.625" style="20" customWidth="1"/>
    <col min="2" max="7" width="11.125" style="4" customWidth="1"/>
    <col min="8" max="8" width="10.625" style="4" customWidth="1"/>
    <col min="9" max="9" width="15.125" style="5" bestFit="1" customWidth="1"/>
    <col min="10" max="10" width="11.75" style="5" customWidth="1"/>
    <col min="11" max="12" width="9.5" style="5" customWidth="1"/>
    <col min="13" max="13" width="9.75" style="5" customWidth="1"/>
    <col min="14" max="14" width="9.875" style="5" customWidth="1"/>
    <col min="15" max="15" width="10.25" style="5" customWidth="1"/>
    <col min="16" max="16384" width="9" style="4"/>
  </cols>
  <sheetData>
    <row r="1" spans="1:15" ht="39" customHeight="1" x14ac:dyDescent="0.15">
      <c r="A1" s="1"/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2" t="s">
        <v>9</v>
      </c>
    </row>
    <row r="2" spans="1:15" s="9" customFormat="1" ht="39" customHeight="1" thickBot="1" x14ac:dyDescent="0.2">
      <c r="A2" s="6"/>
      <c r="B2" s="7" t="s">
        <v>10</v>
      </c>
      <c r="C2" s="8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I2" s="10"/>
      <c r="J2" s="10"/>
      <c r="K2" s="10"/>
      <c r="L2" s="10"/>
      <c r="M2" s="10"/>
      <c r="N2" s="10"/>
      <c r="O2" s="10"/>
    </row>
    <row r="3" spans="1:15" ht="39" customHeight="1" thickTop="1" x14ac:dyDescent="0.15">
      <c r="A3" s="11" t="s">
        <v>11</v>
      </c>
      <c r="B3" s="12">
        <v>3900</v>
      </c>
      <c r="C3" s="12">
        <v>5200</v>
      </c>
      <c r="D3" s="12">
        <v>10400</v>
      </c>
      <c r="E3" s="12">
        <v>5200</v>
      </c>
      <c r="F3" s="12">
        <v>11700</v>
      </c>
      <c r="G3" s="12">
        <v>16900</v>
      </c>
    </row>
    <row r="4" spans="1:15" ht="39" customHeight="1" x14ac:dyDescent="0.15">
      <c r="A4" s="13" t="s">
        <v>12</v>
      </c>
      <c r="B4" s="14">
        <v>800</v>
      </c>
      <c r="C4" s="14">
        <v>1000</v>
      </c>
      <c r="D4" s="14">
        <v>2000</v>
      </c>
      <c r="E4" s="14">
        <v>1000</v>
      </c>
      <c r="F4" s="14">
        <v>2200</v>
      </c>
      <c r="G4" s="14">
        <v>3200</v>
      </c>
    </row>
    <row r="5" spans="1:15" ht="39" customHeight="1" x14ac:dyDescent="0.15">
      <c r="A5" s="13" t="s">
        <v>13</v>
      </c>
      <c r="B5" s="14">
        <v>1200</v>
      </c>
      <c r="C5" s="14">
        <v>1600</v>
      </c>
      <c r="D5" s="14">
        <v>3200</v>
      </c>
      <c r="E5" s="14">
        <v>1600</v>
      </c>
      <c r="F5" s="14">
        <v>3600</v>
      </c>
      <c r="G5" s="14">
        <v>5200</v>
      </c>
    </row>
    <row r="6" spans="1:15" ht="39" customHeight="1" x14ac:dyDescent="0.15">
      <c r="A6" s="15" t="s">
        <v>15</v>
      </c>
      <c r="B6" s="14">
        <v>600</v>
      </c>
      <c r="C6" s="14">
        <v>800</v>
      </c>
      <c r="D6" s="14">
        <v>1600</v>
      </c>
      <c r="E6" s="14">
        <v>800</v>
      </c>
      <c r="F6" s="14">
        <v>1800</v>
      </c>
      <c r="G6" s="14">
        <v>2600</v>
      </c>
      <c r="I6" s="26"/>
      <c r="J6" s="26"/>
      <c r="K6" s="26"/>
      <c r="L6" s="26"/>
      <c r="M6" s="26"/>
      <c r="N6" s="26"/>
      <c r="O6" s="26"/>
    </row>
    <row r="7" spans="1:15" ht="39" customHeight="1" x14ac:dyDescent="0.15">
      <c r="A7" s="13" t="s">
        <v>14</v>
      </c>
      <c r="B7" s="14">
        <v>1500</v>
      </c>
      <c r="C7" s="14">
        <v>2000</v>
      </c>
      <c r="D7" s="14">
        <v>4000</v>
      </c>
      <c r="E7" s="14">
        <v>2000</v>
      </c>
      <c r="F7" s="14">
        <v>4500</v>
      </c>
      <c r="G7" s="14">
        <v>6500</v>
      </c>
    </row>
    <row r="8" spans="1:15" ht="39" customHeight="1" x14ac:dyDescent="0.15">
      <c r="A8" s="13" t="s">
        <v>28</v>
      </c>
      <c r="B8" s="14">
        <v>3600</v>
      </c>
      <c r="C8" s="14">
        <v>4800</v>
      </c>
      <c r="D8" s="14">
        <v>9600</v>
      </c>
      <c r="E8" s="14">
        <v>4800</v>
      </c>
      <c r="F8" s="14">
        <v>10800</v>
      </c>
      <c r="G8" s="14">
        <v>15600</v>
      </c>
      <c r="I8" s="26"/>
      <c r="J8" s="26"/>
      <c r="K8" s="26"/>
      <c r="L8" s="26"/>
      <c r="M8" s="26"/>
      <c r="N8" s="26"/>
      <c r="O8" s="26"/>
    </row>
    <row r="9" spans="1:15" ht="39" customHeight="1" x14ac:dyDescent="0.15">
      <c r="A9" s="16" t="s">
        <v>19</v>
      </c>
      <c r="I9" s="4"/>
    </row>
    <row r="10" spans="1:15" ht="39" customHeight="1" x14ac:dyDescent="0.15">
      <c r="A10" s="16"/>
      <c r="I10" s="4"/>
      <c r="J10" s="26"/>
      <c r="K10" s="26"/>
      <c r="L10" s="26"/>
      <c r="M10" s="26"/>
      <c r="N10" s="26"/>
      <c r="O10" s="26"/>
    </row>
    <row r="11" spans="1:15" ht="39" customHeight="1" x14ac:dyDescent="0.15">
      <c r="A11" s="26" t="s">
        <v>0</v>
      </c>
      <c r="B11" s="18"/>
      <c r="C11" s="19"/>
      <c r="D11" s="19"/>
      <c r="E11" s="19"/>
      <c r="F11" s="19"/>
      <c r="G11" s="19"/>
      <c r="I11" s="4"/>
      <c r="J11" s="4"/>
      <c r="K11" s="4"/>
      <c r="L11" s="4"/>
      <c r="M11" s="4"/>
      <c r="N11" s="4"/>
      <c r="O11" s="4"/>
    </row>
    <row r="12" spans="1:15" ht="39" customHeight="1" x14ac:dyDescent="0.15">
      <c r="A12" s="39" t="s">
        <v>12</v>
      </c>
      <c r="C12" s="19"/>
      <c r="D12" s="19"/>
      <c r="E12" s="19"/>
      <c r="F12" s="19"/>
      <c r="G12" s="19"/>
      <c r="I12" s="4"/>
      <c r="J12" s="4"/>
      <c r="K12" s="4"/>
      <c r="L12" s="4"/>
      <c r="M12" s="4"/>
      <c r="N12" s="4"/>
      <c r="O12" s="4"/>
    </row>
    <row r="13" spans="1:15" ht="39" customHeight="1" x14ac:dyDescent="0.15">
      <c r="A13" s="17"/>
      <c r="B13" s="27" t="s">
        <v>16</v>
      </c>
      <c r="C13" s="27"/>
      <c r="D13" s="27"/>
      <c r="E13" s="27"/>
      <c r="F13" s="27"/>
      <c r="G13" s="27"/>
      <c r="N13" s="4"/>
      <c r="O13" s="4"/>
    </row>
    <row r="14" spans="1:15" ht="39" customHeight="1" thickBot="1" x14ac:dyDescent="0.2">
      <c r="A14" s="17"/>
      <c r="B14" s="7" t="s">
        <v>10</v>
      </c>
      <c r="C14" s="8" t="s">
        <v>20</v>
      </c>
      <c r="D14" s="7" t="s">
        <v>21</v>
      </c>
      <c r="E14" s="7" t="s">
        <v>22</v>
      </c>
      <c r="F14" s="7" t="s">
        <v>23</v>
      </c>
      <c r="G14" s="7" t="s">
        <v>24</v>
      </c>
      <c r="I14" s="4"/>
      <c r="J14" s="4"/>
      <c r="K14" s="4"/>
      <c r="L14" s="4"/>
      <c r="M14" s="4"/>
      <c r="N14" s="4"/>
      <c r="O14" s="4"/>
    </row>
    <row r="15" spans="1:15" ht="39" customHeight="1" thickTop="1" thickBot="1" x14ac:dyDescent="0.2">
      <c r="A15" s="28" t="s">
        <v>17</v>
      </c>
      <c r="B15" s="21">
        <f>VLOOKUP($A$12,$A$3:$G$8,2,FALSE)</f>
        <v>800</v>
      </c>
      <c r="C15" s="21">
        <f>VLOOKUP($A$12,$A$3:$G$8,3,FALSE)</f>
        <v>1000</v>
      </c>
      <c r="D15" s="21">
        <f>VLOOKUP($A$12,$A$3:$G$8,4,FALSE)</f>
        <v>2000</v>
      </c>
      <c r="E15" s="21">
        <f>VLOOKUP($A$12,$A$3:$G$8,5,FALSE)</f>
        <v>1000</v>
      </c>
      <c r="F15" s="21">
        <f>VLOOKUP($A$12,$A$3:$G$8,6,FALSE)</f>
        <v>2200</v>
      </c>
      <c r="G15" s="21">
        <f>VLOOKUP($A$12,$A$3:$G$8,7,FALSE)</f>
        <v>3200</v>
      </c>
      <c r="I15" s="4"/>
      <c r="J15" s="4"/>
      <c r="K15" s="4"/>
      <c r="L15" s="4"/>
      <c r="M15" s="4"/>
      <c r="N15" s="4"/>
      <c r="O15" s="4"/>
    </row>
    <row r="16" spans="1:15" ht="39" customHeight="1" thickBot="1" x14ac:dyDescent="0.2">
      <c r="A16" s="20" t="s">
        <v>18</v>
      </c>
      <c r="B16" s="22">
        <f>ROUNDUP(B15/2,-2)</f>
        <v>400</v>
      </c>
      <c r="C16" s="22">
        <f>ROUNDUP(C15/2,-2)</f>
        <v>500</v>
      </c>
      <c r="D16" s="22">
        <f t="shared" ref="D16" si="0">ROUNDUP(D15/2,-2)</f>
        <v>1000</v>
      </c>
      <c r="E16" s="22">
        <f>ROUNDUP(E15/2,-2)</f>
        <v>500</v>
      </c>
      <c r="F16" s="22">
        <f t="shared" ref="F16" si="1">ROUNDUP(F15/2,-2)</f>
        <v>1100</v>
      </c>
      <c r="G16" s="22">
        <f>ROUNDUP(G15/2,-2)</f>
        <v>1600</v>
      </c>
      <c r="I16" s="4"/>
      <c r="J16" s="4"/>
      <c r="K16" s="4"/>
      <c r="L16" s="4"/>
      <c r="M16" s="4"/>
      <c r="N16" s="4"/>
      <c r="O16" s="4"/>
    </row>
    <row r="17" spans="1:15" ht="39" customHeight="1" x14ac:dyDescent="0.15">
      <c r="B17" s="23"/>
      <c r="I17" s="4"/>
      <c r="J17" s="4"/>
      <c r="K17" s="4"/>
      <c r="L17" s="4"/>
      <c r="M17" s="4"/>
      <c r="N17" s="4"/>
      <c r="O17" s="4"/>
    </row>
    <row r="18" spans="1:15" ht="39" customHeight="1" x14ac:dyDescent="0.15">
      <c r="A18" s="20" t="s">
        <v>2</v>
      </c>
      <c r="B18" s="29">
        <v>800</v>
      </c>
      <c r="I18" s="24"/>
      <c r="J18" s="25"/>
    </row>
    <row r="19" spans="1:15" ht="39" customHeight="1" thickBot="1" x14ac:dyDescent="0.2">
      <c r="A19" s="20" t="s">
        <v>3</v>
      </c>
      <c r="B19" s="29">
        <v>320</v>
      </c>
      <c r="C19" s="34">
        <f>+B18*40%</f>
        <v>320</v>
      </c>
      <c r="D19" s="4" t="s">
        <v>25</v>
      </c>
      <c r="I19" s="24"/>
      <c r="J19" s="25"/>
    </row>
    <row r="20" spans="1:15" ht="39" customHeight="1" x14ac:dyDescent="0.15">
      <c r="A20" s="35" t="s">
        <v>1</v>
      </c>
      <c r="B20" s="41">
        <f>SUM(B18:B19)</f>
        <v>1120</v>
      </c>
      <c r="C20" s="36">
        <v>0.1</v>
      </c>
      <c r="D20" s="40">
        <f>+B20-D21</f>
        <v>101.81818181818187</v>
      </c>
      <c r="E20" s="30" t="s">
        <v>26</v>
      </c>
      <c r="F20" s="30"/>
      <c r="G20" s="31"/>
      <c r="I20" s="24"/>
      <c r="J20" s="25"/>
    </row>
    <row r="21" spans="1:15" ht="39" customHeight="1" thickBot="1" x14ac:dyDescent="0.2">
      <c r="A21" s="37"/>
      <c r="B21" s="32"/>
      <c r="C21" s="32"/>
      <c r="D21" s="38">
        <f>+B20/1.1</f>
        <v>1018.1818181818181</v>
      </c>
      <c r="E21" s="32" t="s">
        <v>27</v>
      </c>
      <c r="F21" s="32"/>
      <c r="G21" s="33"/>
    </row>
  </sheetData>
  <mergeCells count="1">
    <mergeCell ref="B13:G13"/>
  </mergeCells>
  <phoneticPr fontId="2"/>
  <dataValidations count="5">
    <dataValidation imeMode="hiragana" allowBlank="1" showInputMessage="1" showErrorMessage="1" sqref="J9:XFD10 E11:G12 P11:XFD17 H18:XFD18 E17:F18 E19:XFD1048576 H9:H12 B13:B14 C14:G15 G17:H17 H14:H16 A1:XFD8 A8:A11 A13:A1048576" xr:uid="{00000000-0002-0000-0100-000000000000}"/>
    <dataValidation imeMode="off" allowBlank="1" showInputMessage="1" showErrorMessage="1" sqref="C16:G16 E20:E21 D11:D12 B18:B1048576 C17:D1048576 C14 B14:B16 C1:C12" xr:uid="{00000000-0002-0000-0100-000001000000}"/>
    <dataValidation type="list" imeMode="off" allowBlank="1" showInputMessage="1" showErrorMessage="1" sqref="B17 B11" xr:uid="{00000000-0002-0000-0100-000004000000}">
      <formula1>#REF!</formula1>
    </dataValidation>
    <dataValidation type="list" imeMode="off" allowBlank="1" showInputMessage="1" showErrorMessage="1" sqref="A12" xr:uid="{00000000-0002-0000-0100-000002000000}">
      <formula1>$A$3:$A$8</formula1>
    </dataValidation>
    <dataValidation type="list" imeMode="off" allowBlank="1" showInputMessage="1" showErrorMessage="1" sqref="A12" xr:uid="{C02C5B75-F391-4F33-A342-2803681FC583}">
      <formula1>$A$3:$A$8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室料一覧</vt:lpstr>
      <vt:lpstr>室料一覧!Print_Area</vt:lpstr>
    </vt:vector>
  </TitlesOfParts>
  <Company>松原市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03039</dc:creator>
  <cp:lastModifiedBy>03039</cp:lastModifiedBy>
  <cp:lastPrinted>2023-09-04T10:18:15Z</cp:lastPrinted>
  <dcterms:created xsi:type="dcterms:W3CDTF">2019-01-24T01:25:34Z</dcterms:created>
  <dcterms:modified xsi:type="dcterms:W3CDTF">2023-09-04T10:33:26Z</dcterms:modified>
</cp:coreProperties>
</file>