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Z:\課・室共有\04 障害\★障害様式\令和6年度報酬改定様式\処遇（障害・確定版）HP掲載用\"/>
    </mc:Choice>
  </mc:AlternateContent>
  <xr:revisionPtr revIDLastSave="0" documentId="13_ncr:1_{AF107CED-5D33-4271-829D-211C3C91F794}" xr6:coauthVersionLast="47" xr6:coauthVersionMax="47" xr10:uidLastSave="{00000000-0000-0000-0000-000000000000}"/>
  <bookViews>
    <workbookView xWindow="-108" yWindow="-108" windowWidth="23256" windowHeight="12456"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<sst xmlns="http://schemas.openxmlformats.org/spreadsheetml/2006/main" count="6470" uniqueCount="2378">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</sst>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9" fillId="3" borderId="1" xfId="0" applyFont="1" applyFill="1" applyBorder="1" applyAlignment="1" applyProtection="1">
      <alignment horizontal="center"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fmlaLink="$AP$57"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4287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2608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695640"/>
              <a:ext cx="179070" cy="2133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75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62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10534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42300"/>
              <a:ext cx="179070"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6990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6362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2608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80738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80738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30480</xdr:rowOff>
        </xdr:from>
        <xdr:to>
          <xdr:col>6</xdr:col>
          <xdr:colOff>0</xdr:colOff>
          <xdr:row>166</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259080</xdr:rowOff>
        </xdr:from>
        <xdr:to>
          <xdr:col>6</xdr:col>
          <xdr:colOff>0</xdr:colOff>
          <xdr:row>168</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144780</xdr:rowOff>
        </xdr:from>
        <xdr:to>
          <xdr:col>6</xdr:col>
          <xdr:colOff>0</xdr:colOff>
          <xdr:row>171</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30480</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259080</xdr:rowOff>
        </xdr:from>
        <xdr:to>
          <xdr:col>6</xdr:col>
          <xdr:colOff>0</xdr:colOff>
          <xdr:row>173</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144780</xdr:rowOff>
        </xdr:from>
        <xdr:to>
          <xdr:col>6</xdr:col>
          <xdr:colOff>0</xdr:colOff>
          <xdr:row>178</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45720</xdr:rowOff>
        </xdr:from>
        <xdr:to>
          <xdr:col>6</xdr:col>
          <xdr:colOff>7620</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182</xdr:row>
          <xdr:rowOff>7620</xdr:rowOff>
        </xdr:from>
        <xdr:to>
          <xdr:col>6</xdr:col>
          <xdr:colOff>22860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45720</xdr:rowOff>
        </xdr:from>
        <xdr:to>
          <xdr:col>1</xdr:col>
          <xdr:colOff>220980</xdr:colOff>
          <xdr:row>187</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114300</xdr:rowOff>
        </xdr:from>
        <xdr:to>
          <xdr:col>1</xdr:col>
          <xdr:colOff>213360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106680</xdr:rowOff>
        </xdr:from>
        <xdr:to>
          <xdr:col>1</xdr:col>
          <xdr:colOff>220980</xdr:colOff>
          <xdr:row>189</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22860</xdr:rowOff>
        </xdr:from>
        <xdr:to>
          <xdr:col>1</xdr:col>
          <xdr:colOff>220980</xdr:colOff>
          <xdr:row>191</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266700</xdr:rowOff>
        </xdr:from>
        <xdr:to>
          <xdr:col>1</xdr:col>
          <xdr:colOff>220980</xdr:colOff>
          <xdr:row>193</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77715" y="4240530"/>
              <a:ext cx="300990" cy="407670"/>
              <a:chOff x="4501773" y="3772527"/>
              <a:chExt cx="303832" cy="486919"/>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68190" y="4794885"/>
              <a:ext cx="300990" cy="714375"/>
              <a:chOff x="4479758" y="4496246"/>
              <a:chExt cx="301792" cy="780113"/>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68190" y="5655943"/>
              <a:ext cx="300990" cy="698090"/>
              <a:chOff x="4549825" y="5456628"/>
              <a:chExt cx="308371" cy="762859"/>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24550" y="9036467"/>
              <a:ext cx="300990" cy="375285"/>
              <a:chOff x="5763126" y="8931890"/>
              <a:chExt cx="301792" cy="494800"/>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90"/>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1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68190" y="6517005"/>
              <a:ext cx="300990" cy="683895"/>
              <a:chOff x="4549825" y="6438942"/>
              <a:chExt cx="308371" cy="779287"/>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28174" y="8169365"/>
              <a:ext cx="216767" cy="694590"/>
              <a:chOff x="5767589" y="8168740"/>
              <a:chExt cx="217614"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30"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89"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24550" y="4221480"/>
              <a:ext cx="300990" cy="42672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24550" y="5655945"/>
              <a:ext cx="30099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66168" y="7334306"/>
              <a:ext cx="229138" cy="716619"/>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576871" y="8167707"/>
              <a:ext cx="196438" cy="742817"/>
              <a:chOff x="4538980" y="8166041"/>
              <a:chExt cx="208667" cy="749795"/>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38" y="816604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80" y="8640720"/>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32942" y="7328875"/>
              <a:ext cx="300992" cy="712885"/>
              <a:chOff x="5809589" y="7290625"/>
              <a:chExt cx="301595" cy="70748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24550" y="4804410"/>
              <a:ext cx="30099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24550" y="6517005"/>
              <a:ext cx="300990" cy="683895"/>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77715" y="4240530"/>
              <a:ext cx="300990" cy="407670"/>
              <a:chOff x="4501773" y="3772527"/>
              <a:chExt cx="303832" cy="486919"/>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68190" y="4794885"/>
              <a:ext cx="300990" cy="714375"/>
              <a:chOff x="4479758" y="4496246"/>
              <a:chExt cx="301792" cy="780113"/>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68190" y="5655943"/>
              <a:ext cx="300990" cy="698090"/>
              <a:chOff x="4549825" y="5456628"/>
              <a:chExt cx="308371" cy="762859"/>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24550" y="9036467"/>
              <a:ext cx="300990" cy="375285"/>
              <a:chOff x="5763126" y="8931890"/>
              <a:chExt cx="301792" cy="494800"/>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90"/>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1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68190" y="6517005"/>
              <a:ext cx="300990" cy="683895"/>
              <a:chOff x="4549825" y="6438942"/>
              <a:chExt cx="308371" cy="779287"/>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28174" y="8169365"/>
              <a:ext cx="216767" cy="694590"/>
              <a:chOff x="5767589" y="8168740"/>
              <a:chExt cx="217614"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30"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89"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24550" y="4221480"/>
              <a:ext cx="300990" cy="42672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24550" y="5655945"/>
              <a:ext cx="30099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66168" y="7334306"/>
              <a:ext cx="229138" cy="716619"/>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576871" y="8167707"/>
              <a:ext cx="196438" cy="742817"/>
              <a:chOff x="4538980" y="8166041"/>
              <a:chExt cx="208667" cy="749795"/>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38" y="816604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80" y="8640720"/>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32942" y="7328875"/>
              <a:ext cx="300992" cy="712885"/>
              <a:chOff x="5809589" y="7290625"/>
              <a:chExt cx="301595" cy="70748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24550" y="4804410"/>
              <a:ext cx="30099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24550" y="6517005"/>
              <a:ext cx="300990" cy="683895"/>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77715" y="4240530"/>
              <a:ext cx="300990" cy="403860"/>
              <a:chOff x="4501773" y="3772523"/>
              <a:chExt cx="303832" cy="486937"/>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3"/>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68190" y="4794885"/>
              <a:ext cx="300990" cy="716280"/>
              <a:chOff x="4479758" y="4496247"/>
              <a:chExt cx="301792" cy="780119"/>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68190" y="5655943"/>
              <a:ext cx="300990" cy="698090"/>
              <a:chOff x="4549825" y="5456628"/>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24550" y="5655945"/>
          <a:ext cx="30099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24550" y="9036467"/>
              <a:ext cx="300990" cy="375285"/>
              <a:chOff x="5763126" y="8931890"/>
              <a:chExt cx="301792" cy="49480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0"/>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68190" y="6517005"/>
              <a:ext cx="30099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66050" y="8169693"/>
          <a:ext cx="311473" cy="71079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27321" y="4221480"/>
          <a:ext cx="300990" cy="42769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25204" y="4791377"/>
          <a:ext cx="30099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22464" y="6512339"/>
          <a:ext cx="300990" cy="69304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28174" y="8169365"/>
              <a:ext cx="216767" cy="694590"/>
              <a:chOff x="5767589" y="8168740"/>
              <a:chExt cx="217614"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89"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68190" y="8168640"/>
          <a:ext cx="31051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24550" y="4221480"/>
              <a:ext cx="300990" cy="42672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24550" y="4801326"/>
          <a:ext cx="30099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24550" y="5655945"/>
              <a:ext cx="30099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24550" y="6517005"/>
          <a:ext cx="300990" cy="68389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66161" y="7338088"/>
          <a:ext cx="235564" cy="71291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66168" y="7336211"/>
              <a:ext cx="229138" cy="71471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24550" y="8168640"/>
          <a:ext cx="31051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76871" y="8167707"/>
              <a:ext cx="196438" cy="742817"/>
              <a:chOff x="4538980" y="8166041"/>
              <a:chExt cx="208667" cy="749795"/>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8" y="816604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0" y="8640720"/>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32942" y="7328875"/>
              <a:ext cx="300992" cy="712885"/>
              <a:chOff x="5809589" y="7290625"/>
              <a:chExt cx="301595" cy="70748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02428" y="249084"/>
          <a:ext cx="9140702" cy="322278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24550" y="4804410"/>
              <a:ext cx="30099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24550" y="6517005"/>
              <a:ext cx="300990" cy="68389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77715" y="4240530"/>
              <a:ext cx="300990" cy="407670"/>
              <a:chOff x="4501773" y="3772527"/>
              <a:chExt cx="303832" cy="486919"/>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68190" y="4794885"/>
              <a:ext cx="300990" cy="714375"/>
              <a:chOff x="4479758" y="4496246"/>
              <a:chExt cx="301792" cy="780113"/>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68190" y="5655943"/>
              <a:ext cx="300990" cy="698090"/>
              <a:chOff x="4549825" y="5456628"/>
              <a:chExt cx="308371" cy="762859"/>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24550" y="9036467"/>
              <a:ext cx="300990" cy="375285"/>
              <a:chOff x="5763126" y="8931890"/>
              <a:chExt cx="301792" cy="494800"/>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90"/>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1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68190" y="6517005"/>
              <a:ext cx="300990" cy="683895"/>
              <a:chOff x="4549825" y="6438942"/>
              <a:chExt cx="308371" cy="779287"/>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28174" y="8169365"/>
              <a:ext cx="216767" cy="694590"/>
              <a:chOff x="5767589" y="8168740"/>
              <a:chExt cx="217614"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0"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89"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24550" y="4221480"/>
              <a:ext cx="300990" cy="42672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24550" y="5655945"/>
              <a:ext cx="30099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66168" y="7334306"/>
              <a:ext cx="229138" cy="716619"/>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576871" y="8167707"/>
              <a:ext cx="196438" cy="742817"/>
              <a:chOff x="4538980" y="8166041"/>
              <a:chExt cx="208667" cy="749795"/>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8" y="816604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0" y="8640720"/>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32942" y="7328875"/>
              <a:ext cx="300992" cy="712885"/>
              <a:chOff x="5809589" y="7290625"/>
              <a:chExt cx="301595" cy="70748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139513" y="325284"/>
          <a:ext cx="9146417"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24550" y="4804410"/>
              <a:ext cx="30099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24550" y="6517005"/>
              <a:ext cx="300990" cy="683895"/>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77715" y="4240530"/>
              <a:ext cx="300990" cy="407670"/>
              <a:chOff x="4501773" y="3772527"/>
              <a:chExt cx="303832" cy="486919"/>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68190" y="4794885"/>
              <a:ext cx="300990" cy="714375"/>
              <a:chOff x="4479758" y="4496246"/>
              <a:chExt cx="301792" cy="780113"/>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68190" y="5655943"/>
              <a:ext cx="300990" cy="698090"/>
              <a:chOff x="4549825" y="5456628"/>
              <a:chExt cx="308371" cy="76285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24550" y="9036467"/>
              <a:ext cx="300990" cy="375285"/>
              <a:chOff x="5763126" y="8931890"/>
              <a:chExt cx="301792" cy="494800"/>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90"/>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1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68190" y="6517005"/>
              <a:ext cx="300990" cy="683895"/>
              <a:chOff x="4549825" y="6438942"/>
              <a:chExt cx="308371" cy="779287"/>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28174" y="8169365"/>
              <a:ext cx="216767" cy="694590"/>
              <a:chOff x="5767589" y="8168740"/>
              <a:chExt cx="217614"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30"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89"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24550" y="4221480"/>
              <a:ext cx="300990" cy="42672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24550" y="5655945"/>
              <a:ext cx="30099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66168" y="7334306"/>
              <a:ext cx="229138" cy="716619"/>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576871" y="8167707"/>
              <a:ext cx="196438" cy="742817"/>
              <a:chOff x="4538980" y="8166041"/>
              <a:chExt cx="208667" cy="749795"/>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38" y="816604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80" y="8640720"/>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32942" y="7328875"/>
              <a:ext cx="300992" cy="712885"/>
              <a:chOff x="5809589" y="7290625"/>
              <a:chExt cx="301595" cy="70748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24550" y="4804410"/>
              <a:ext cx="30099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24550" y="6517005"/>
              <a:ext cx="300990" cy="683895"/>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77715" y="4240530"/>
              <a:ext cx="300990" cy="407670"/>
              <a:chOff x="4501773" y="3772527"/>
              <a:chExt cx="303832" cy="486919"/>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68190" y="4794885"/>
              <a:ext cx="300990" cy="714375"/>
              <a:chOff x="4479758" y="4496246"/>
              <a:chExt cx="301792" cy="780113"/>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68190" y="5655943"/>
              <a:ext cx="300990" cy="698090"/>
              <a:chOff x="4549825" y="5456628"/>
              <a:chExt cx="308371" cy="762859"/>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24550" y="9036467"/>
              <a:ext cx="300990" cy="375285"/>
              <a:chOff x="5763126" y="8931890"/>
              <a:chExt cx="301792" cy="494800"/>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90"/>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1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68190" y="6517005"/>
              <a:ext cx="300990" cy="683895"/>
              <a:chOff x="4549825" y="6438942"/>
              <a:chExt cx="308371" cy="779287"/>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28174" y="8169365"/>
              <a:ext cx="216767" cy="694590"/>
              <a:chOff x="5767589" y="8168740"/>
              <a:chExt cx="217614"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0"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89"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24550" y="4221480"/>
              <a:ext cx="300990" cy="42672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24550" y="5655945"/>
              <a:ext cx="30099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66168" y="7334306"/>
              <a:ext cx="229138" cy="716619"/>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576871" y="8167707"/>
              <a:ext cx="196438" cy="742817"/>
              <a:chOff x="4538980" y="8166041"/>
              <a:chExt cx="208667" cy="749795"/>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8" y="816604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0" y="8640720"/>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32942" y="7328875"/>
              <a:ext cx="300992" cy="712885"/>
              <a:chOff x="5809589" y="7290625"/>
              <a:chExt cx="301595" cy="70748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24550" y="4804410"/>
              <a:ext cx="30099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24550" y="6517005"/>
              <a:ext cx="300990" cy="683895"/>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68189" y="4240530"/>
              <a:ext cx="300994" cy="407670"/>
              <a:chOff x="4492279" y="3772557"/>
              <a:chExt cx="303835"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9"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58665" y="4794885"/>
              <a:ext cx="300990" cy="714375"/>
              <a:chOff x="4470327" y="4496271"/>
              <a:chExt cx="301792" cy="780091"/>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1"/>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58666" y="5655942"/>
              <a:ext cx="300996" cy="695326"/>
              <a:chOff x="4540193" y="5456620"/>
              <a:chExt cx="308372" cy="759876"/>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3" y="5456620"/>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6"/>
                <a:ext cx="308371" cy="2185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45</xdr:row>
          <xdr:rowOff>7620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15025" y="9033515"/>
              <a:ext cx="300990" cy="375280"/>
              <a:chOff x="5753695" y="8927942"/>
              <a:chExt cx="301792" cy="494778"/>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42"/>
                <a:ext cx="301792" cy="2410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56"/>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58666" y="6517005"/>
              <a:ext cx="300996" cy="683895"/>
              <a:chOff x="4540193" y="6438963"/>
              <a:chExt cx="308372" cy="779240"/>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3" y="6438963"/>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8"/>
                <a:ext cx="308371" cy="2164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15019" y="8168645"/>
              <a:ext cx="224793" cy="695325"/>
              <a:chOff x="5754591" y="8167924"/>
              <a:chExt cx="225530"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32" y="8167924"/>
                <a:ext cx="225489"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91"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15022" y="4223384"/>
              <a:ext cx="300990" cy="424901"/>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15056" y="5655945"/>
              <a:ext cx="30099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58697" y="7336134"/>
              <a:ext cx="224791" cy="714472"/>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568183" y="8164829"/>
              <a:ext cx="196215" cy="741051"/>
              <a:chOff x="4529966" y="8163150"/>
              <a:chExt cx="208417" cy="748014"/>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66"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67" y="8642646"/>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24549" y="7324718"/>
              <a:ext cx="300996" cy="716284"/>
              <a:chOff x="5801277" y="7286500"/>
              <a:chExt cx="301599" cy="71086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7" y="728650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3" y="775092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15056" y="4804410"/>
              <a:ext cx="30099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15056" y="6517005"/>
              <a:ext cx="300990" cy="683895"/>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77715" y="4240530"/>
              <a:ext cx="300990" cy="407670"/>
              <a:chOff x="4501773" y="3772527"/>
              <a:chExt cx="303832" cy="486919"/>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68190" y="4794885"/>
              <a:ext cx="300990" cy="714375"/>
              <a:chOff x="4479758" y="4496246"/>
              <a:chExt cx="301792" cy="780113"/>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68190" y="5655943"/>
              <a:ext cx="300990" cy="698090"/>
              <a:chOff x="4549825" y="5456628"/>
              <a:chExt cx="308371" cy="762859"/>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24550" y="9036467"/>
              <a:ext cx="300990" cy="375285"/>
              <a:chOff x="5763126" y="8931890"/>
              <a:chExt cx="301792" cy="494800"/>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90"/>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1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68190" y="6517005"/>
              <a:ext cx="300990" cy="683895"/>
              <a:chOff x="4549825" y="6438942"/>
              <a:chExt cx="308371" cy="779287"/>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28174" y="8169365"/>
              <a:ext cx="216767" cy="694590"/>
              <a:chOff x="5767589" y="8168740"/>
              <a:chExt cx="217614"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30"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89"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24550" y="4221480"/>
              <a:ext cx="300990" cy="42672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24550" y="5655945"/>
              <a:ext cx="30099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66168" y="7334306"/>
              <a:ext cx="229138" cy="716619"/>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576871" y="8167707"/>
              <a:ext cx="196438" cy="742817"/>
              <a:chOff x="4538980" y="8166041"/>
              <a:chExt cx="208667" cy="749795"/>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38" y="816604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80" y="8640720"/>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32942" y="7328875"/>
              <a:ext cx="300992" cy="712885"/>
              <a:chOff x="5809589" y="7290625"/>
              <a:chExt cx="301595" cy="70748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24550" y="4804410"/>
              <a:ext cx="30099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24550" y="6517005"/>
              <a:ext cx="300990" cy="683895"/>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77715" y="4240530"/>
              <a:ext cx="300990" cy="407670"/>
              <a:chOff x="4501773" y="3772527"/>
              <a:chExt cx="303832" cy="486919"/>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68190" y="4794885"/>
              <a:ext cx="300990" cy="714375"/>
              <a:chOff x="4479758" y="4496246"/>
              <a:chExt cx="301792" cy="780113"/>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68190" y="5655943"/>
              <a:ext cx="300990" cy="698090"/>
              <a:chOff x="4549825" y="5456628"/>
              <a:chExt cx="308371" cy="762859"/>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24550" y="9036467"/>
              <a:ext cx="300990" cy="375285"/>
              <a:chOff x="5763126" y="8931890"/>
              <a:chExt cx="301792" cy="494800"/>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90"/>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1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68190" y="6517005"/>
              <a:ext cx="300990" cy="683895"/>
              <a:chOff x="4549825" y="6438942"/>
              <a:chExt cx="308371" cy="779287"/>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28174" y="8169365"/>
              <a:ext cx="216767" cy="694590"/>
              <a:chOff x="5767589" y="8168740"/>
              <a:chExt cx="217614"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30"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89"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24550" y="4221480"/>
              <a:ext cx="300990" cy="42672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24550" y="5655945"/>
              <a:ext cx="30099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66168" y="7334306"/>
              <a:ext cx="229138" cy="716619"/>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576871" y="8167707"/>
              <a:ext cx="196438" cy="742817"/>
              <a:chOff x="4538980" y="8166041"/>
              <a:chExt cx="208667" cy="749795"/>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38" y="816604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80" y="8640720"/>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32942" y="7328875"/>
              <a:ext cx="300992" cy="712885"/>
              <a:chOff x="5809589" y="7290625"/>
              <a:chExt cx="301595" cy="70748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24550" y="4804410"/>
              <a:ext cx="30099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24550" y="6517005"/>
              <a:ext cx="300990" cy="683895"/>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77715" y="4240530"/>
              <a:ext cx="300990" cy="407670"/>
              <a:chOff x="4501773" y="3772527"/>
              <a:chExt cx="303832" cy="486919"/>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68190" y="4794885"/>
              <a:ext cx="300990" cy="714375"/>
              <a:chOff x="4479758" y="4496246"/>
              <a:chExt cx="301792" cy="780113"/>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68190" y="5655943"/>
              <a:ext cx="300990" cy="698090"/>
              <a:chOff x="4549825" y="5456628"/>
              <a:chExt cx="308371" cy="762859"/>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36467"/>
              <a:ext cx="300990" cy="375285"/>
              <a:chOff x="5763126" y="8931890"/>
              <a:chExt cx="301792" cy="494800"/>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90"/>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1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68190" y="6517005"/>
              <a:ext cx="300990" cy="683895"/>
              <a:chOff x="4549825" y="6438942"/>
              <a:chExt cx="308371" cy="779287"/>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69365"/>
              <a:ext cx="216767" cy="694590"/>
              <a:chOff x="5767589" y="8168740"/>
              <a:chExt cx="217614"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30"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89"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21480"/>
              <a:ext cx="300990" cy="42672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24550" y="5655945"/>
              <a:ext cx="30099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66168" y="7334306"/>
              <a:ext cx="229138" cy="716619"/>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576871" y="8167707"/>
              <a:ext cx="196438" cy="742817"/>
              <a:chOff x="4538980" y="8166041"/>
              <a:chExt cx="208667" cy="749795"/>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38" y="816604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80" y="8640720"/>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32942" y="7328875"/>
              <a:ext cx="300992" cy="712885"/>
              <a:chOff x="5809589" y="7290625"/>
              <a:chExt cx="301595" cy="70748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24550" y="4804410"/>
              <a:ext cx="30099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24550" y="6517005"/>
              <a:ext cx="300990" cy="683895"/>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zoomScaleNormal="120" zoomScaleSheetLayoutView="100" zoomScalePageLayoutView="64" workbookViewId="0">
      <selection activeCell="H6" sqref="H6:AK6"/>
    </sheetView>
  </sheetViews>
  <sheetFormatPr defaultColWidth="9" defaultRowHeight="13.2"/>
  <cols>
    <col min="1" max="1" width="2.09765625" style="157" customWidth="1"/>
    <col min="2" max="2" width="3.09765625" style="157" customWidth="1"/>
    <col min="3" max="7" width="2.59765625" style="157" customWidth="1"/>
    <col min="8" max="27" width="2.5" style="157" customWidth="1"/>
    <col min="28" max="28" width="3.5" style="157" customWidth="1"/>
    <col min="29" max="36" width="2.5" style="157" customWidth="1"/>
    <col min="37" max="37" width="2.8984375" style="157" customWidth="1"/>
    <col min="38" max="38" width="2.5" style="157" customWidth="1"/>
    <col min="39" max="39" width="6.8984375" style="157" customWidth="1"/>
    <col min="40" max="43" width="5.3984375" style="157" customWidth="1"/>
    <col min="44" max="44" width="7.3984375" style="157" customWidth="1"/>
    <col min="45" max="52" width="5.3984375" style="157" customWidth="1"/>
    <col min="53" max="55" width="5.5" style="157" customWidth="1"/>
    <col min="56" max="56" width="5.8984375" style="157" customWidth="1"/>
    <col min="57" max="57" width="6" style="157" customWidth="1"/>
    <col min="58" max="58" width="5.59765625" style="157" customWidth="1"/>
    <col min="59" max="67" width="4.097656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2018</v>
      </c>
      <c r="C8" s="576"/>
      <c r="D8" s="576"/>
      <c r="E8" s="576"/>
      <c r="F8" s="576"/>
      <c r="G8" s="577"/>
      <c r="H8" s="166" t="s">
        <v>2182</v>
      </c>
      <c r="I8" s="973"/>
      <c r="J8" s="973"/>
      <c r="K8" s="167" t="s">
        <v>2184</v>
      </c>
      <c r="L8" s="973"/>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0</v>
      </c>
      <c r="R18" s="980"/>
      <c r="S18" s="980"/>
      <c r="T18" s="980"/>
      <c r="U18" s="980"/>
      <c r="V18" s="98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2073</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2074</v>
      </c>
      <c r="D21" s="978"/>
      <c r="E21" s="978"/>
      <c r="F21" s="978"/>
      <c r="G21" s="978"/>
      <c r="H21" s="978"/>
      <c r="I21" s="978"/>
      <c r="J21" s="978"/>
      <c r="K21" s="978"/>
      <c r="L21" s="978"/>
      <c r="M21" s="978"/>
      <c r="N21" s="978"/>
      <c r="O21" s="978"/>
      <c r="P21" s="978"/>
      <c r="Q21" s="979">
        <f>Q18-Q20</f>
        <v>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2146</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2075</v>
      </c>
      <c r="D25" s="589"/>
      <c r="E25" s="589"/>
      <c r="F25" s="589"/>
      <c r="G25" s="589"/>
      <c r="H25" s="589"/>
      <c r="I25" s="589"/>
      <c r="J25" s="589"/>
      <c r="K25" s="589"/>
      <c r="L25" s="589"/>
      <c r="M25" s="589"/>
      <c r="N25" s="589"/>
      <c r="O25" s="589"/>
      <c r="P25" s="590"/>
      <c r="Q25" s="591">
        <f>Q19-Q20</f>
        <v>0</v>
      </c>
      <c r="R25" s="592"/>
      <c r="S25" s="592"/>
      <c r="T25" s="592"/>
      <c r="U25" s="592"/>
      <c r="V25" s="592"/>
      <c r="W25" s="176" t="s">
        <v>31</v>
      </c>
      <c r="X25" s="72" t="s">
        <v>38</v>
      </c>
      <c r="Y25" s="556" t="str">
        <f>IFERROR(IF(Q25&lt;=0,"",IF(Q26&gt;=Q25,"○","△")),"")</f>
        <v/>
      </c>
      <c r="Z25" s="72" t="s">
        <v>38</v>
      </c>
      <c r="AA25" s="593" t="str">
        <f>IFERROR(IF(Y25="△",IF(Q28&gt;=Q25,"○","△"),""),"")</f>
        <v/>
      </c>
      <c r="AB25" s="155"/>
      <c r="AC25" s="155"/>
      <c r="AD25" s="155"/>
      <c r="AE25" s="155"/>
      <c r="AF25" s="155"/>
      <c r="AG25" s="155"/>
      <c r="AH25" s="155"/>
      <c r="AI25" s="155"/>
      <c r="AJ25" s="155"/>
      <c r="AK25" s="155"/>
      <c r="AL25" s="155"/>
    </row>
    <row r="26" spans="1:55" ht="37.5" customHeight="1" thickBot="1">
      <c r="A26" s="155"/>
      <c r="B26" s="184" t="s">
        <v>44</v>
      </c>
      <c r="C26" s="589" t="s">
        <v>2147</v>
      </c>
      <c r="D26" s="589"/>
      <c r="E26" s="589"/>
      <c r="F26" s="589"/>
      <c r="G26" s="589"/>
      <c r="H26" s="589"/>
      <c r="I26" s="589"/>
      <c r="J26" s="589"/>
      <c r="K26" s="589"/>
      <c r="L26" s="589"/>
      <c r="M26" s="589"/>
      <c r="N26" s="589"/>
      <c r="O26" s="589"/>
      <c r="P26" s="590"/>
      <c r="Q26" s="596"/>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2076</v>
      </c>
      <c r="D27" s="589"/>
      <c r="E27" s="589"/>
      <c r="F27" s="589"/>
      <c r="G27" s="589"/>
      <c r="H27" s="589"/>
      <c r="I27" s="589"/>
      <c r="J27" s="589"/>
      <c r="K27" s="589"/>
      <c r="L27" s="589"/>
      <c r="M27" s="589"/>
      <c r="N27" s="589"/>
      <c r="O27" s="589"/>
      <c r="P27" s="590"/>
      <c r="Q27" s="596"/>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2148</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2077</v>
      </c>
      <c r="D28" s="589"/>
      <c r="E28" s="589"/>
      <c r="F28" s="589"/>
      <c r="G28" s="589"/>
      <c r="H28" s="589"/>
      <c r="I28" s="589"/>
      <c r="J28" s="589"/>
      <c r="K28" s="589"/>
      <c r="L28" s="589"/>
      <c r="M28" s="589"/>
      <c r="N28" s="589"/>
      <c r="O28" s="589"/>
      <c r="P28" s="590"/>
      <c r="Q28" s="614">
        <f>Q26+Q27</f>
        <v>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2194</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2205</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2206</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2207</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2078</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2149</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c r="R43" s="632"/>
      <c r="S43" s="196" t="s">
        <v>53</v>
      </c>
      <c r="T43" s="633"/>
      <c r="U43" s="634"/>
      <c r="V43" s="197" t="s">
        <v>54</v>
      </c>
      <c r="W43" s="635" t="s">
        <v>55</v>
      </c>
      <c r="X43" s="635"/>
      <c r="Y43" s="635" t="s">
        <v>52</v>
      </c>
      <c r="Z43" s="636"/>
      <c r="AA43" s="633"/>
      <c r="AB43" s="634"/>
      <c r="AC43" s="198" t="s">
        <v>53</v>
      </c>
      <c r="AD43" s="633"/>
      <c r="AE43" s="634"/>
      <c r="AF43" s="197" t="s">
        <v>54</v>
      </c>
      <c r="AG43" s="197" t="s">
        <v>56</v>
      </c>
      <c r="AH43" s="197" t="str">
        <f>IF(Q43&gt;=1,(AA43*12+AD43)-(Q43*12+T43)+1,"")</f>
        <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2009</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2009</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2081</v>
      </c>
      <c r="AR49" s="69" t="b">
        <v>0</v>
      </c>
      <c r="AS49" s="637" t="s">
        <v>2079</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2082</v>
      </c>
      <c r="AO50" s="637"/>
      <c r="AP50" s="637"/>
      <c r="AR50" s="69" t="b">
        <v>0</v>
      </c>
      <c r="AS50" s="637" t="s">
        <v>2080</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0</v>
      </c>
      <c r="AN52" s="637" t="s">
        <v>62</v>
      </c>
      <c r="AO52" s="637"/>
      <c r="AP52" s="637"/>
      <c r="AR52" s="69" t="b">
        <v>0</v>
      </c>
      <c r="AS52" s="637" t="s">
        <v>2083</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7" t="s">
        <v>63</v>
      </c>
      <c r="AO53" s="637"/>
      <c r="AP53" s="637"/>
      <c r="AQ53" s="157"/>
      <c r="AR53" s="69" t="b">
        <v>0</v>
      </c>
      <c r="AS53" s="637" t="s">
        <v>76</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c r="N54" s="673"/>
      <c r="O54" s="673"/>
      <c r="P54" s="673"/>
      <c r="Q54" s="673"/>
      <c r="R54" s="214" t="s">
        <v>73</v>
      </c>
      <c r="S54" s="673"/>
      <c r="T54" s="673"/>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7" t="s">
        <v>64</v>
      </c>
      <c r="AO54" s="637"/>
      <c r="AP54" s="637"/>
      <c r="AR54" s="69" t="b">
        <v>0</v>
      </c>
      <c r="AS54" s="637" t="s">
        <v>2084</v>
      </c>
      <c r="AT54" s="637"/>
    </row>
    <row r="55" spans="1:59" ht="24.75" customHeight="1">
      <c r="A55" s="155"/>
      <c r="B55" s="674" t="s">
        <v>77</v>
      </c>
      <c r="C55" s="675"/>
      <c r="D55" s="675"/>
      <c r="E55" s="676"/>
      <c r="F55" s="680"/>
      <c r="G55" s="682" t="s">
        <v>78</v>
      </c>
      <c r="H55" s="683"/>
      <c r="I55" s="684"/>
      <c r="J55" s="682" t="s">
        <v>79</v>
      </c>
      <c r="K55" s="683"/>
      <c r="L55" s="683"/>
      <c r="M55" s="688"/>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2232</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2085</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80</v>
      </c>
      <c r="D60" s="659"/>
      <c r="E60" s="659"/>
      <c r="F60" s="659"/>
      <c r="G60" s="659"/>
      <c r="H60" s="659"/>
      <c r="I60" s="659"/>
      <c r="J60" s="659"/>
      <c r="K60" s="659"/>
      <c r="L60" s="659"/>
      <c r="M60" s="659"/>
      <c r="N60" s="659"/>
      <c r="O60" s="659"/>
      <c r="P60" s="659"/>
      <c r="Q60" s="659"/>
      <c r="R60" s="659"/>
      <c r="S60" s="660"/>
      <c r="T60" s="661">
        <f>SUM('別紙様式6-2 事業所個票１:事業所個票10'!$BN$51)</f>
        <v>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2086</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81</v>
      </c>
      <c r="D61" s="667"/>
      <c r="E61" s="667"/>
      <c r="F61" s="667"/>
      <c r="G61" s="667"/>
      <c r="H61" s="667"/>
      <c r="I61" s="667"/>
      <c r="J61" s="667"/>
      <c r="K61" s="667"/>
      <c r="L61" s="667"/>
      <c r="M61" s="667"/>
      <c r="N61" s="667"/>
      <c r="O61" s="667"/>
      <c r="P61" s="667"/>
      <c r="Q61" s="667"/>
      <c r="R61" s="667"/>
      <c r="S61" s="668"/>
      <c r="T61" s="669"/>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2150</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2151</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84</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2152</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2153</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85</v>
      </c>
      <c r="AF68" s="238" t="s">
        <v>69</v>
      </c>
      <c r="AG68" s="155" t="s">
        <v>38</v>
      </c>
      <c r="AH68" s="183" t="str">
        <f>IF(T67=0,"",(IF(AB68&gt;=200/3,"○","×")))</f>
        <v/>
      </c>
      <c r="AI68" s="221"/>
      <c r="AJ68" s="221"/>
      <c r="AK68" s="221"/>
      <c r="AL68" s="155"/>
      <c r="AM68" s="628" t="s">
        <v>2154</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2155</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86</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7" t="s">
        <v>2156</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0</v>
      </c>
      <c r="AN74" s="637" t="s">
        <v>2087</v>
      </c>
      <c r="AO74" s="637"/>
      <c r="AP74" s="637"/>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2157</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
      </c>
      <c r="AA75" s="251"/>
      <c r="AB75" s="251"/>
      <c r="AC75" s="251"/>
      <c r="AD75" s="251"/>
      <c r="AE75" s="251"/>
      <c r="AF75" s="251"/>
      <c r="AG75" s="251"/>
      <c r="AH75" s="251"/>
      <c r="AI75" s="251"/>
      <c r="AJ75" s="251"/>
      <c r="AK75" s="251"/>
      <c r="AL75" s="251"/>
      <c r="AM75" s="628" t="s">
        <v>83</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4">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7" t="s">
        <v>2231</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88</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89</v>
      </c>
      <c r="D80" s="729"/>
      <c r="E80" s="729"/>
      <c r="F80" s="729"/>
      <c r="G80" s="729"/>
      <c r="H80" s="729"/>
      <c r="I80" s="729"/>
      <c r="J80" s="729"/>
      <c r="K80" s="729"/>
      <c r="L80" s="729"/>
      <c r="M80" s="729"/>
      <c r="N80" s="729"/>
      <c r="O80" s="729"/>
      <c r="P80" s="729"/>
      <c r="Q80" s="729"/>
      <c r="R80" s="729"/>
      <c r="S80" s="729"/>
      <c r="T80" s="730"/>
      <c r="U80" s="712">
        <f>U81+U86</f>
        <v>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2233</v>
      </c>
      <c r="D81" s="746"/>
      <c r="E81" s="750" t="s">
        <v>90</v>
      </c>
      <c r="F81" s="751"/>
      <c r="G81" s="751"/>
      <c r="H81" s="751"/>
      <c r="I81" s="751"/>
      <c r="J81" s="751"/>
      <c r="K81" s="751"/>
      <c r="L81" s="751"/>
      <c r="M81" s="751"/>
      <c r="N81" s="751"/>
      <c r="O81" s="751"/>
      <c r="P81" s="751"/>
      <c r="Q81" s="751"/>
      <c r="R81" s="751"/>
      <c r="S81" s="751"/>
      <c r="T81" s="752"/>
      <c r="U81" s="756"/>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0</v>
      </c>
      <c r="AD82" s="732"/>
      <c r="AE82" s="733"/>
      <c r="AF82" s="737" t="s">
        <v>85</v>
      </c>
      <c r="AG82" s="737" t="s">
        <v>69</v>
      </c>
      <c r="AH82" s="738" t="s">
        <v>38</v>
      </c>
      <c r="AI82" s="593" t="str">
        <f>IF(U81=0,"",IF(AND(AC82&gt;=200/3,AC82&lt;=100),"○","×"))</f>
        <v/>
      </c>
      <c r="AJ82" s="221"/>
      <c r="AK82" s="155"/>
      <c r="AL82" s="221"/>
      <c r="AM82" s="739" t="s">
        <v>2340</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2159</v>
      </c>
      <c r="G83" s="767"/>
      <c r="H83" s="767"/>
      <c r="I83" s="767"/>
      <c r="J83" s="767"/>
      <c r="K83" s="767"/>
      <c r="L83" s="767"/>
      <c r="M83" s="767"/>
      <c r="N83" s="767"/>
      <c r="O83" s="767"/>
      <c r="P83" s="767"/>
      <c r="Q83" s="767"/>
      <c r="R83" s="767"/>
      <c r="S83" s="767"/>
      <c r="T83" s="767"/>
      <c r="U83" s="771"/>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91</v>
      </c>
      <c r="D86" s="779"/>
      <c r="E86" s="750" t="s">
        <v>92</v>
      </c>
      <c r="F86" s="751"/>
      <c r="G86" s="751"/>
      <c r="H86" s="751"/>
      <c r="I86" s="751"/>
      <c r="J86" s="751"/>
      <c r="K86" s="751"/>
      <c r="L86" s="751"/>
      <c r="M86" s="751"/>
      <c r="N86" s="751"/>
      <c r="O86" s="751"/>
      <c r="P86" s="751"/>
      <c r="Q86" s="751"/>
      <c r="R86" s="751"/>
      <c r="S86" s="751"/>
      <c r="T86" s="752"/>
      <c r="U86" s="756"/>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0</v>
      </c>
      <c r="AD87" s="732"/>
      <c r="AE87" s="733"/>
      <c r="AF87" s="737" t="s">
        <v>85</v>
      </c>
      <c r="AG87" s="737" t="s">
        <v>69</v>
      </c>
      <c r="AH87" s="738" t="s">
        <v>38</v>
      </c>
      <c r="AI87" s="593" t="str">
        <f>IF(U86=0,"",IF(AND(AC87&gt;=200/3,AC82&lt;=100),"○","×"))</f>
        <v/>
      </c>
      <c r="AJ87" s="221"/>
      <c r="AK87" s="221"/>
      <c r="AL87" s="221"/>
      <c r="AM87" s="739" t="s">
        <v>2160</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2161</v>
      </c>
      <c r="G88" s="767"/>
      <c r="H88" s="767"/>
      <c r="I88" s="767"/>
      <c r="J88" s="767"/>
      <c r="K88" s="767"/>
      <c r="L88" s="767"/>
      <c r="M88" s="767"/>
      <c r="N88" s="767"/>
      <c r="O88" s="767"/>
      <c r="P88" s="767"/>
      <c r="Q88" s="767"/>
      <c r="R88" s="767"/>
      <c r="S88" s="767"/>
      <c r="T88" s="767"/>
      <c r="U88" s="771"/>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94</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3.8"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3.8"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4" t="str">
        <f>IF(SUM('別紙様式6-2 事業所個票１:事業所個票10'!CI4)=0,"該当","")</f>
        <v>該当</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99</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100</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2087</v>
      </c>
      <c r="AO99" s="637"/>
      <c r="AP99" s="637"/>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7" t="s">
        <v>2088</v>
      </c>
      <c r="AO100" s="637"/>
      <c r="AP100" s="637"/>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105</v>
      </c>
      <c r="D103" s="784"/>
      <c r="E103" s="784"/>
      <c r="F103" s="784"/>
      <c r="G103" s="784"/>
      <c r="H103" s="784"/>
      <c r="I103" s="784"/>
      <c r="J103" s="784"/>
      <c r="K103" s="784"/>
      <c r="L103" s="224"/>
      <c r="M103" s="785"/>
      <c r="N103" s="786"/>
      <c r="O103" s="787" t="s">
        <v>2234</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2010</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106</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107</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99"/>
      <c r="C107" s="280" t="s">
        <v>101</v>
      </c>
      <c r="D107" s="800" t="s">
        <v>2208</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2087</v>
      </c>
      <c r="AO107" s="637"/>
      <c r="AP107" s="637"/>
      <c r="AQ107" s="157"/>
      <c r="AR107" s="69" t="b">
        <v>0</v>
      </c>
      <c r="AS107" s="637" t="s">
        <v>2089</v>
      </c>
      <c r="AT107" s="637"/>
      <c r="AU107" s="637"/>
    </row>
    <row r="108" spans="1:55" s="165" customFormat="1" ht="25.5" customHeight="1" thickBot="1">
      <c r="A108" s="164"/>
      <c r="B108" s="799"/>
      <c r="C108" s="817"/>
      <c r="D108" s="819" t="s">
        <v>108</v>
      </c>
      <c r="E108" s="820"/>
      <c r="F108" s="820"/>
      <c r="G108" s="820"/>
      <c r="H108" s="825"/>
      <c r="I108" s="827" t="s">
        <v>32</v>
      </c>
      <c r="J108" s="829" t="s">
        <v>2228</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0</v>
      </c>
      <c r="AN108" s="637" t="s">
        <v>2088</v>
      </c>
      <c r="AO108" s="637"/>
      <c r="AP108" s="637"/>
      <c r="AQ108" s="301"/>
      <c r="AR108" s="69" t="b">
        <v>0</v>
      </c>
      <c r="AS108" s="637" t="s">
        <v>2090</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2341</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2162</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109</v>
      </c>
      <c r="K110" s="303"/>
      <c r="L110" s="303"/>
      <c r="M110" s="303"/>
      <c r="N110" s="303"/>
      <c r="O110" s="303"/>
      <c r="P110" s="303"/>
      <c r="Q110" s="303"/>
      <c r="R110" s="303"/>
      <c r="S110" s="807" t="s">
        <v>110</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2342</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2163</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2164</v>
      </c>
      <c r="D114" s="784"/>
      <c r="E114" s="784"/>
      <c r="F114" s="784"/>
      <c r="G114" s="784"/>
      <c r="H114" s="784"/>
      <c r="I114" s="784"/>
      <c r="J114" s="784"/>
      <c r="K114" s="784"/>
      <c r="L114" s="224"/>
      <c r="M114" s="785"/>
      <c r="N114" s="786"/>
      <c r="O114" s="814" t="s">
        <v>111</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2011</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112</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7" t="s">
        <v>2089</v>
      </c>
      <c r="AT117" s="637"/>
      <c r="AU117" s="637"/>
    </row>
    <row r="118" spans="1:55" s="165" customFormat="1" ht="20.25" customHeight="1" thickBot="1">
      <c r="A118" s="164"/>
      <c r="B118" s="785"/>
      <c r="C118" s="786"/>
      <c r="D118" s="851" t="s">
        <v>107</v>
      </c>
      <c r="E118" s="851"/>
      <c r="F118" s="851"/>
      <c r="G118" s="851"/>
      <c r="H118" s="851"/>
      <c r="I118" s="851"/>
      <c r="J118" s="851"/>
      <c r="K118" s="851"/>
      <c r="L118" s="851"/>
      <c r="M118" s="851"/>
      <c r="N118" s="851"/>
      <c r="O118" s="851"/>
      <c r="P118" s="851"/>
      <c r="Q118" s="852"/>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7" t="s">
        <v>2087</v>
      </c>
      <c r="AO118" s="637"/>
      <c r="AP118" s="637"/>
      <c r="AR118" s="69" t="b">
        <v>0</v>
      </c>
      <c r="AS118" s="637" t="s">
        <v>2090</v>
      </c>
      <c r="AT118" s="637"/>
      <c r="AU118" s="637"/>
    </row>
    <row r="119" spans="1:55" s="165" customFormat="1" ht="28.5" customHeight="1" thickBot="1">
      <c r="A119" s="164"/>
      <c r="B119" s="280" t="s">
        <v>101</v>
      </c>
      <c r="C119" s="853" t="s">
        <v>2210</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2088</v>
      </c>
      <c r="AO119" s="637"/>
      <c r="AP119" s="637"/>
      <c r="AR119" s="69" t="b">
        <v>0</v>
      </c>
      <c r="AS119" s="637" t="s">
        <v>2091</v>
      </c>
      <c r="AT119" s="637"/>
      <c r="AU119" s="637"/>
    </row>
    <row r="120" spans="1:55" s="165" customFormat="1" ht="25.5" customHeight="1">
      <c r="A120" s="164"/>
      <c r="B120" s="817"/>
      <c r="C120" s="819" t="s">
        <v>114</v>
      </c>
      <c r="D120" s="820"/>
      <c r="E120" s="820"/>
      <c r="F120" s="820"/>
      <c r="G120" s="316"/>
      <c r="H120" s="317" t="s">
        <v>32</v>
      </c>
      <c r="I120" s="835" t="s">
        <v>115</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2165</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116</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117</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102</v>
      </c>
      <c r="C123" s="857" t="s">
        <v>2209</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2166</v>
      </c>
      <c r="C125" s="859"/>
      <c r="D125" s="859"/>
      <c r="E125" s="859"/>
      <c r="F125" s="859"/>
      <c r="G125" s="859"/>
      <c r="H125" s="859"/>
      <c r="I125" s="859"/>
      <c r="J125" s="859"/>
      <c r="K125" s="859"/>
      <c r="L125" s="224"/>
      <c r="M125" s="785"/>
      <c r="N125" s="786"/>
      <c r="O125" s="860" t="s">
        <v>118</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2012</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119</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2" t="s">
        <v>2167</v>
      </c>
      <c r="C131" s="854"/>
      <c r="D131" s="854"/>
      <c r="E131" s="854"/>
      <c r="F131" s="854"/>
      <c r="G131" s="854"/>
      <c r="H131" s="854"/>
      <c r="I131" s="854"/>
      <c r="J131" s="854"/>
      <c r="K131" s="854"/>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3.8"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28" t="s">
        <v>2168</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124</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2171</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126</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表示不要</v>
      </c>
    </row>
    <row r="142" spans="1:56" ht="13.8"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127</v>
      </c>
      <c r="C143" s="729"/>
      <c r="D143" s="729"/>
      <c r="E143" s="729"/>
      <c r="F143" s="729"/>
      <c r="G143" s="729"/>
      <c r="H143" s="729"/>
      <c r="I143" s="729"/>
      <c r="J143" s="729"/>
      <c r="K143" s="729"/>
      <c r="L143" s="729"/>
      <c r="M143" s="729"/>
      <c r="N143" s="729"/>
      <c r="O143" s="729"/>
      <c r="P143" s="729"/>
      <c r="Q143" s="730"/>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2179</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128</v>
      </c>
      <c r="C144" s="710"/>
      <c r="D144" s="710"/>
      <c r="E144" s="710"/>
      <c r="F144" s="710"/>
      <c r="G144" s="710"/>
      <c r="H144" s="710"/>
      <c r="I144" s="710"/>
      <c r="J144" s="710"/>
      <c r="K144" s="710"/>
      <c r="L144" s="710"/>
      <c r="M144" s="710"/>
      <c r="N144" s="710"/>
      <c r="O144" s="710"/>
      <c r="P144" s="710"/>
      <c r="Q144" s="711"/>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2180</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129</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該当</v>
      </c>
      <c r="AJ147" s="868"/>
      <c r="AK147" s="869"/>
      <c r="AL147" s="164"/>
    </row>
    <row r="148" spans="1:55" s="165" customFormat="1" ht="24" customHeight="1">
      <c r="A148" s="164"/>
      <c r="B148" s="254" t="s">
        <v>82</v>
      </c>
      <c r="C148" s="882" t="s">
        <v>131</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
      </c>
      <c r="AJ150" s="868"/>
      <c r="AK150" s="869"/>
      <c r="AL150" s="164"/>
    </row>
    <row r="151" spans="1:55" s="165" customFormat="1" ht="39" customHeight="1" thickBot="1">
      <c r="A151" s="164"/>
      <c r="B151" s="254" t="s">
        <v>82</v>
      </c>
      <c r="C151" s="882" t="s">
        <v>2227</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2213</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133</v>
      </c>
      <c r="C153" s="884"/>
      <c r="D153" s="884"/>
      <c r="E153" s="885"/>
      <c r="F153" s="886" t="s">
        <v>134</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08" t="s">
        <v>2013</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135</v>
      </c>
      <c r="C154" s="854"/>
      <c r="D154" s="854"/>
      <c r="E154" s="873"/>
      <c r="F154" s="359"/>
      <c r="G154" s="877" t="s">
        <v>2212</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4"/>
      <c r="C155" s="855"/>
      <c r="D155" s="855"/>
      <c r="E155" s="875"/>
      <c r="F155" s="360"/>
      <c r="G155" s="879" t="s">
        <v>136</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3"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137</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3"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138</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2" t="s">
        <v>139</v>
      </c>
      <c r="C158" s="854"/>
      <c r="D158" s="854"/>
      <c r="E158" s="873"/>
      <c r="F158" s="364"/>
      <c r="G158" s="889" t="s">
        <v>2218</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4"/>
      <c r="C159" s="855"/>
      <c r="D159" s="855"/>
      <c r="E159" s="875"/>
      <c r="F159" s="360"/>
      <c r="G159" s="879" t="s">
        <v>140</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3"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141</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3"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142</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2" t="s">
        <v>143</v>
      </c>
      <c r="C162" s="854"/>
      <c r="D162" s="854"/>
      <c r="E162" s="873"/>
      <c r="F162" s="368"/>
      <c r="G162" s="889" t="s">
        <v>144</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4"/>
      <c r="C163" s="855"/>
      <c r="D163" s="855"/>
      <c r="E163" s="875"/>
      <c r="F163" s="360"/>
      <c r="G163" s="879" t="s">
        <v>145</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3"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146</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3"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3"/>
      <c r="C166" s="864"/>
      <c r="D166" s="864"/>
      <c r="E166" s="876"/>
      <c r="F166" s="362"/>
      <c r="G166" s="890" t="s">
        <v>2211</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2" t="s">
        <v>148</v>
      </c>
      <c r="C167" s="854"/>
      <c r="D167" s="854"/>
      <c r="E167" s="873"/>
      <c r="F167" s="364"/>
      <c r="G167" s="895" t="s">
        <v>2217</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4"/>
      <c r="C168" s="855"/>
      <c r="D168" s="855"/>
      <c r="E168" s="875"/>
      <c r="F168" s="360"/>
      <c r="G168" s="894" t="s">
        <v>149</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3"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150</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3"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151</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2" t="s">
        <v>152</v>
      </c>
      <c r="C171" s="854"/>
      <c r="D171" s="854"/>
      <c r="E171" s="873"/>
      <c r="F171" s="368"/>
      <c r="G171" s="893" t="s">
        <v>153</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4"/>
      <c r="C172" s="855"/>
      <c r="D172" s="855"/>
      <c r="E172" s="875"/>
      <c r="F172" s="360"/>
      <c r="G172" s="894" t="s">
        <v>154</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3" t="b">
        <v>0</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155</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3"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156</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2" t="s">
        <v>157</v>
      </c>
      <c r="C175" s="854"/>
      <c r="D175" s="854"/>
      <c r="E175" s="873"/>
      <c r="F175" s="368"/>
      <c r="G175" s="893" t="s">
        <v>2216</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4"/>
      <c r="C176" s="855"/>
      <c r="D176" s="855"/>
      <c r="E176" s="875"/>
      <c r="F176" s="360"/>
      <c r="G176" s="894" t="s">
        <v>158</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3"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2215</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3"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2214</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159</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18" t="s">
        <v>162</v>
      </c>
      <c r="C182" s="919"/>
      <c r="D182" s="919"/>
      <c r="E182" s="920" t="b">
        <v>0</v>
      </c>
      <c r="F182" s="359"/>
      <c r="G182" s="906" t="s">
        <v>2219</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0</v>
      </c>
      <c r="AN182" s="608" t="s">
        <v>161</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2220</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165</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166</v>
      </c>
      <c r="AF187" s="902"/>
      <c r="AG187" s="902"/>
      <c r="AH187" s="902"/>
      <c r="AI187" s="902"/>
      <c r="AJ187" s="903"/>
      <c r="AK187" s="357" t="str">
        <f>IF(AND(AM188=TRUE,OR(Q20=0,AM189=TRUE),AM190=TRUE,AM191=TRUE,AM192=TRUE,AM193=TRUE),"○","×")</f>
        <v>×</v>
      </c>
      <c r="AL187" s="155"/>
      <c r="AM187" s="628" t="s">
        <v>2014</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167</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168</v>
      </c>
      <c r="AF188" s="909"/>
      <c r="AG188" s="909"/>
      <c r="AH188" s="909"/>
      <c r="AI188" s="909"/>
      <c r="AJ188" s="909"/>
      <c r="AK188" s="910"/>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2236</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168</v>
      </c>
      <c r="AF189" s="914"/>
      <c r="AG189" s="914"/>
      <c r="AH189" s="914"/>
      <c r="AI189" s="914"/>
      <c r="AJ189" s="914"/>
      <c r="AK189" s="915"/>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169</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170</v>
      </c>
      <c r="AF190" s="914"/>
      <c r="AG190" s="914"/>
      <c r="AH190" s="914"/>
      <c r="AI190" s="914"/>
      <c r="AJ190" s="914"/>
      <c r="AK190" s="915"/>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171</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172</v>
      </c>
      <c r="AF191" s="932"/>
      <c r="AG191" s="932"/>
      <c r="AH191" s="932"/>
      <c r="AI191" s="932"/>
      <c r="AJ191" s="932"/>
      <c r="AK191" s="933"/>
      <c r="AL191" s="155"/>
      <c r="AM191" s="69" t="b">
        <v>0</v>
      </c>
    </row>
    <row r="192" spans="1:59" s="165" customFormat="1" ht="23.25" customHeight="1">
      <c r="A192" s="164"/>
      <c r="B192" s="368"/>
      <c r="C192" s="916" t="s">
        <v>173</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174</v>
      </c>
      <c r="AF192" s="914"/>
      <c r="AG192" s="914"/>
      <c r="AH192" s="914"/>
      <c r="AI192" s="914"/>
      <c r="AJ192" s="914"/>
      <c r="AK192" s="915"/>
      <c r="AL192" s="155"/>
      <c r="AM192" s="69" t="b">
        <v>0</v>
      </c>
      <c r="AN192" s="382"/>
      <c r="AO192" s="382"/>
      <c r="AP192" s="382"/>
    </row>
    <row r="193" spans="1:59" s="165" customFormat="1" ht="13.5" customHeight="1" thickBot="1">
      <c r="A193" s="164"/>
      <c r="B193" s="372"/>
      <c r="C193" s="934" t="s">
        <v>175</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176</v>
      </c>
      <c r="AF193" s="937"/>
      <c r="AG193" s="937"/>
      <c r="AH193" s="937"/>
      <c r="AI193" s="937"/>
      <c r="AJ193" s="937"/>
      <c r="AK193" s="93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5" t="s">
        <v>2221</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179</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c r="F201" s="928"/>
      <c r="G201" s="393" t="s">
        <v>73</v>
      </c>
      <c r="H201" s="927"/>
      <c r="I201" s="928"/>
      <c r="J201" s="393" t="s">
        <v>181</v>
      </c>
      <c r="K201" s="927"/>
      <c r="L201" s="928"/>
      <c r="M201" s="393" t="s">
        <v>182</v>
      </c>
      <c r="N201" s="381"/>
      <c r="O201" s="929" t="s">
        <v>20</v>
      </c>
      <c r="P201" s="929"/>
      <c r="Q201" s="929"/>
      <c r="R201" s="930" t="str">
        <f>IF(H7="","",H7)</f>
        <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183</v>
      </c>
      <c r="P202" s="951"/>
      <c r="Q202" s="951"/>
      <c r="R202" s="952" t="s">
        <v>22</v>
      </c>
      <c r="S202" s="952"/>
      <c r="T202" s="953"/>
      <c r="U202" s="953"/>
      <c r="V202" s="953"/>
      <c r="W202" s="953"/>
      <c r="X202" s="953"/>
      <c r="Y202" s="954" t="s">
        <v>23</v>
      </c>
      <c r="Z202" s="954"/>
      <c r="AA202" s="953"/>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187</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188</v>
      </c>
      <c r="C210" s="942" t="s">
        <v>189</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190</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191</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192</v>
      </c>
      <c r="C213" s="945" t="s">
        <v>193</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194</v>
      </c>
      <c r="C214" s="948" t="s">
        <v>195</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2226</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188</v>
      </c>
      <c r="C217" s="970" t="s">
        <v>196</v>
      </c>
      <c r="D217" s="971"/>
      <c r="E217" s="971"/>
      <c r="F217" s="971"/>
      <c r="G217" s="971"/>
      <c r="H217" s="971"/>
      <c r="I217" s="972"/>
      <c r="J217" s="963" t="s">
        <v>197</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192</v>
      </c>
      <c r="C218" s="960" t="s">
        <v>198</v>
      </c>
      <c r="D218" s="960"/>
      <c r="E218" s="960"/>
      <c r="F218" s="960"/>
      <c r="G218" s="960"/>
      <c r="H218" s="960"/>
      <c r="I218" s="960"/>
      <c r="J218" s="961" t="s">
        <v>199</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200</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2225</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
      </c>
      <c r="AL220" s="421"/>
      <c r="AM220" s="157"/>
    </row>
    <row r="221" spans="1:60" s="375" customFormat="1" ht="25.5" customHeight="1">
      <c r="A221" s="371"/>
      <c r="B221" s="965"/>
      <c r="C221" s="960"/>
      <c r="D221" s="960"/>
      <c r="E221" s="960"/>
      <c r="F221" s="960"/>
      <c r="G221" s="960"/>
      <c r="H221" s="960"/>
      <c r="I221" s="960"/>
      <c r="J221" s="961" t="s">
        <v>201</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
      </c>
      <c r="AL221" s="421"/>
      <c r="AM221" s="157"/>
    </row>
    <row r="222" spans="1:60" s="375" customFormat="1" ht="48.75" customHeight="1">
      <c r="A222" s="371"/>
      <c r="B222" s="965" t="s">
        <v>194</v>
      </c>
      <c r="C222" s="960" t="s">
        <v>203</v>
      </c>
      <c r="D222" s="960"/>
      <c r="E222" s="960"/>
      <c r="F222" s="960"/>
      <c r="G222" s="960"/>
      <c r="H222" s="960"/>
      <c r="I222" s="960"/>
      <c r="J222" s="961" t="s">
        <v>2224</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2223</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0" t="s">
        <v>204</v>
      </c>
      <c r="D224" s="960"/>
      <c r="E224" s="960"/>
      <c r="F224" s="960"/>
      <c r="G224" s="960"/>
      <c r="H224" s="960"/>
      <c r="I224" s="960"/>
      <c r="J224" s="961" t="s">
        <v>205</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
      </c>
      <c r="AL224" s="155"/>
      <c r="AM224" s="157"/>
    </row>
    <row r="225" spans="1:60" s="165" customFormat="1" ht="36" customHeight="1">
      <c r="A225" s="164"/>
      <c r="B225" s="417" t="s">
        <v>2173</v>
      </c>
      <c r="C225" s="960" t="s">
        <v>206</v>
      </c>
      <c r="D225" s="960"/>
      <c r="E225" s="960"/>
      <c r="F225" s="960"/>
      <c r="G225" s="960"/>
      <c r="H225" s="960"/>
      <c r="I225" s="960"/>
      <c r="J225" s="961" t="s">
        <v>207</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2174</v>
      </c>
      <c r="C226" s="960" t="s">
        <v>209</v>
      </c>
      <c r="D226" s="960"/>
      <c r="E226" s="960"/>
      <c r="F226" s="960"/>
      <c r="G226" s="960"/>
      <c r="H226" s="960"/>
      <c r="I226" s="960"/>
      <c r="J226" s="963" t="s">
        <v>2222</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208</v>
      </c>
      <c r="C227" s="960" t="s">
        <v>210</v>
      </c>
      <c r="D227" s="960"/>
      <c r="E227" s="960"/>
      <c r="F227" s="960"/>
      <c r="G227" s="960"/>
      <c r="H227" s="960"/>
      <c r="I227" s="960"/>
      <c r="J227" s="963" t="s">
        <v>211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212</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213</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214</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2093</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verticalDpi="0" r:id="rId1"/>
  <rowBreaks count="5" manualBreakCount="5">
    <brk id="41" max="37" man="1"/>
    <brk id="91" max="16383" man="1"/>
    <brk id="126" max="16383" man="1"/>
    <brk id="179" max="37" man="1"/>
    <brk id="20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30480</xdr:rowOff>
                  </from>
                  <to>
                    <xdr:col>6</xdr:col>
                    <xdr:colOff>0</xdr:colOff>
                    <xdr:row>166</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259080</xdr:rowOff>
                  </from>
                  <to>
                    <xdr:col>6</xdr:col>
                    <xdr:colOff>0</xdr:colOff>
                    <xdr:row>168</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144780</xdr:rowOff>
                  </from>
                  <to>
                    <xdr:col>6</xdr:col>
                    <xdr:colOff>0</xdr:colOff>
                    <xdr:row>171</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30480</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259080</xdr:rowOff>
                  </from>
                  <to>
                    <xdr:col>6</xdr:col>
                    <xdr:colOff>0</xdr:colOff>
                    <xdr:row>173</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144780</xdr:rowOff>
                  </from>
                  <to>
                    <xdr:col>6</xdr:col>
                    <xdr:colOff>0</xdr:colOff>
                    <xdr:row>178</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181</xdr:row>
                    <xdr:rowOff>45720</xdr:rowOff>
                  </from>
                  <to>
                    <xdr:col>6</xdr:col>
                    <xdr:colOff>7620</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182</xdr:row>
                    <xdr:rowOff>7620</xdr:rowOff>
                  </from>
                  <to>
                    <xdr:col>6</xdr:col>
                    <xdr:colOff>22860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187</xdr:row>
                    <xdr:rowOff>45720</xdr:rowOff>
                  </from>
                  <to>
                    <xdr:col>1</xdr:col>
                    <xdr:colOff>220980</xdr:colOff>
                    <xdr:row>187</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188</xdr:row>
                    <xdr:rowOff>114300</xdr:rowOff>
                  </from>
                  <to>
                    <xdr:col>1</xdr:col>
                    <xdr:colOff>213360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189</xdr:row>
                    <xdr:rowOff>106680</xdr:rowOff>
                  </from>
                  <to>
                    <xdr:col>1</xdr:col>
                    <xdr:colOff>220980</xdr:colOff>
                    <xdr:row>189</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191</xdr:row>
                    <xdr:rowOff>22860</xdr:rowOff>
                  </from>
                  <to>
                    <xdr:col>1</xdr:col>
                    <xdr:colOff>220980</xdr:colOff>
                    <xdr:row>191</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191</xdr:row>
                    <xdr:rowOff>266700</xdr:rowOff>
                  </from>
                  <to>
                    <xdr:col>1</xdr:col>
                    <xdr:colOff>220980</xdr:colOff>
                    <xdr:row>193</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2331</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SUM(事業所個票９!BU51)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2332</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2"/>
  <cols>
    <col min="1" max="1" width="42.69921875" style="446" customWidth="1"/>
    <col min="2" max="28" width="6.69921875" style="446" customWidth="1"/>
    <col min="29" max="29" width="12" style="446" customWidth="1"/>
    <col min="30" max="30" width="8" style="446" customWidth="1"/>
    <col min="31" max="31" width="46.3984375" style="446" customWidth="1"/>
    <col min="32" max="32" width="26.8984375" style="446" customWidth="1"/>
    <col min="33" max="33" width="9.09765625" style="446" customWidth="1"/>
    <col min="34" max="34" width="38.3984375" style="446" customWidth="1"/>
    <col min="35" max="35" width="38.59765625" style="446" customWidth="1"/>
    <col min="36" max="36" width="9" style="446"/>
    <col min="37" max="37" width="16.69921875" style="446" customWidth="1"/>
    <col min="38" max="42" width="9" style="446"/>
    <col min="43" max="43" width="48.5" style="446" customWidth="1"/>
    <col min="44" max="44" width="104.3984375" style="446" customWidth="1"/>
    <col min="45" max="16384" width="9" style="446"/>
  </cols>
  <sheetData>
    <row r="1" spans="1:44" ht="13.8" thickBot="1">
      <c r="A1" s="445" t="s">
        <v>217</v>
      </c>
      <c r="B1" s="445"/>
      <c r="C1" s="445"/>
      <c r="D1" s="445"/>
      <c r="E1" s="445"/>
      <c r="AD1" s="447"/>
      <c r="AE1" s="445" t="s">
        <v>2108</v>
      </c>
      <c r="AH1" s="446" t="s">
        <v>218</v>
      </c>
      <c r="AK1" s="446" t="s">
        <v>219</v>
      </c>
      <c r="AM1" s="448" t="s">
        <v>220</v>
      </c>
      <c r="AO1" s="445" t="s">
        <v>221</v>
      </c>
    </row>
    <row r="2" spans="1:44" ht="36.75" customHeight="1" thickBot="1">
      <c r="A2" s="1220" t="s">
        <v>223</v>
      </c>
      <c r="B2" s="1222" t="s">
        <v>2238</v>
      </c>
      <c r="C2" s="1223"/>
      <c r="D2" s="1223"/>
      <c r="E2" s="1224"/>
      <c r="F2" s="1225" t="s">
        <v>2239</v>
      </c>
      <c r="G2" s="1226"/>
      <c r="H2" s="1226"/>
      <c r="I2" s="1220" t="s">
        <v>2240</v>
      </c>
      <c r="J2" s="1227"/>
      <c r="K2" s="1230" t="s">
        <v>2241</v>
      </c>
      <c r="L2" s="1231"/>
      <c r="M2" s="1231"/>
      <c r="N2" s="1231"/>
      <c r="O2" s="1231"/>
      <c r="P2" s="1231"/>
      <c r="Q2" s="1231"/>
      <c r="R2" s="1231"/>
      <c r="S2" s="1231"/>
      <c r="T2" s="1231"/>
      <c r="U2" s="1231"/>
      <c r="V2" s="1231"/>
      <c r="W2" s="1231"/>
      <c r="X2" s="1231"/>
      <c r="Y2" s="1231"/>
      <c r="Z2" s="1231"/>
      <c r="AA2" s="1231"/>
      <c r="AB2" s="1232"/>
      <c r="AC2" s="1250" t="s">
        <v>2242</v>
      </c>
      <c r="AD2" s="447"/>
      <c r="AE2" s="1246" t="s">
        <v>223</v>
      </c>
      <c r="AF2" s="1248" t="s">
        <v>2276</v>
      </c>
      <c r="AH2" s="442" t="s">
        <v>2243</v>
      </c>
      <c r="AI2" s="443" t="s">
        <v>2243</v>
      </c>
      <c r="AK2" s="449" t="s">
        <v>180</v>
      </c>
      <c r="AM2" s="449" t="s">
        <v>16</v>
      </c>
      <c r="AO2" s="450" t="s">
        <v>225</v>
      </c>
      <c r="AQ2" s="1240" t="s">
        <v>2007</v>
      </c>
      <c r="AR2" s="1243" t="s">
        <v>224</v>
      </c>
    </row>
    <row r="3" spans="1:44" ht="51.75" customHeight="1" thickBot="1">
      <c r="A3" s="1221"/>
      <c r="B3" s="1233" t="s">
        <v>227</v>
      </c>
      <c r="C3" s="1234"/>
      <c r="D3" s="1234"/>
      <c r="E3" s="1235"/>
      <c r="F3" s="1236" t="s">
        <v>228</v>
      </c>
      <c r="G3" s="1236"/>
      <c r="H3" s="1236"/>
      <c r="I3" s="1228"/>
      <c r="J3" s="1229"/>
      <c r="K3" s="1237" t="s">
        <v>229</v>
      </c>
      <c r="L3" s="1238"/>
      <c r="M3" s="1238"/>
      <c r="N3" s="1238"/>
      <c r="O3" s="1238"/>
      <c r="P3" s="1238"/>
      <c r="Q3" s="1238"/>
      <c r="R3" s="1238"/>
      <c r="S3" s="1238"/>
      <c r="T3" s="1238"/>
      <c r="U3" s="1238"/>
      <c r="V3" s="1238"/>
      <c r="W3" s="1238"/>
      <c r="X3" s="1238"/>
      <c r="Y3" s="1238"/>
      <c r="Z3" s="1238"/>
      <c r="AA3" s="1238"/>
      <c r="AB3" s="1239"/>
      <c r="AC3" s="1251"/>
      <c r="AD3" s="447"/>
      <c r="AE3" s="1247"/>
      <c r="AF3" s="1249"/>
      <c r="AH3" s="441" t="s">
        <v>2244</v>
      </c>
      <c r="AI3" s="444" t="s">
        <v>2244</v>
      </c>
      <c r="AK3" s="451"/>
      <c r="AM3" s="451"/>
      <c r="AO3" s="452" t="s">
        <v>18</v>
      </c>
      <c r="AQ3" s="1241"/>
      <c r="AR3" s="1244"/>
    </row>
    <row r="4" spans="1:44" ht="41.25" customHeight="1" thickBot="1">
      <c r="A4" s="1221"/>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2"/>
      <c r="AD4" s="447"/>
      <c r="AE4" s="1247"/>
      <c r="AF4" s="1249"/>
      <c r="AH4" s="441" t="s">
        <v>2279</v>
      </c>
      <c r="AI4" s="444" t="s">
        <v>2279</v>
      </c>
      <c r="AO4" s="452" t="s">
        <v>236</v>
      </c>
      <c r="AQ4" s="1242"/>
      <c r="AR4" s="124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3.8"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3.8"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3.8"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3.8"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3.8"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3.8"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3.8"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
  <cols>
    <col min="2" max="2" width="12.5" customWidth="1"/>
    <col min="3" max="4" width="12.5" style="52" customWidth="1"/>
    <col min="5" max="5" width="30.59765625" style="52" customWidth="1"/>
    <col min="6" max="6" width="14" style="52" customWidth="1"/>
    <col min="7" max="7" width="12.5" style="52" customWidth="1"/>
    <col min="8" max="8" width="35.3984375" style="17" customWidth="1"/>
    <col min="9" max="9" width="12.5" style="52" customWidth="1"/>
    <col min="10" max="10" width="33.5" style="23" customWidth="1"/>
    <col min="11" max="11" width="12.5" style="52" customWidth="1"/>
    <col min="12" max="12" width="35.5" style="25" customWidth="1"/>
    <col min="13" max="13" width="35" customWidth="1"/>
    <col min="14" max="19" width="30.097656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4" t="s">
        <v>2238</v>
      </c>
      <c r="C3" s="1253" t="s">
        <v>2239</v>
      </c>
      <c r="D3" s="1253" t="s">
        <v>2240</v>
      </c>
      <c r="E3" s="1253" t="s">
        <v>226</v>
      </c>
      <c r="F3" s="1255" t="s">
        <v>2066</v>
      </c>
      <c r="G3" s="1253" t="s">
        <v>2102</v>
      </c>
      <c r="H3" s="1253"/>
      <c r="I3" s="1253" t="s">
        <v>2103</v>
      </c>
      <c r="J3" s="1253"/>
      <c r="K3" s="1253" t="s">
        <v>2104</v>
      </c>
      <c r="L3" s="1253"/>
      <c r="M3" s="1258" t="s">
        <v>2036</v>
      </c>
      <c r="N3" s="1258" t="s">
        <v>2037</v>
      </c>
      <c r="O3" s="1258" t="s">
        <v>2038</v>
      </c>
      <c r="P3" s="1258" t="s">
        <v>2039</v>
      </c>
      <c r="Q3" s="1258" t="s">
        <v>2040</v>
      </c>
      <c r="R3" s="1258" t="s">
        <v>2041</v>
      </c>
      <c r="S3" s="1258" t="s">
        <v>2042</v>
      </c>
    </row>
    <row r="4" spans="2:19">
      <c r="B4" s="1254"/>
      <c r="C4" s="1253"/>
      <c r="D4" s="1253"/>
      <c r="E4" s="1253"/>
      <c r="F4" s="1256"/>
      <c r="G4" s="1253"/>
      <c r="H4" s="1253"/>
      <c r="I4" s="1253"/>
      <c r="J4" s="1253"/>
      <c r="K4" s="1253"/>
      <c r="L4" s="1253"/>
      <c r="M4" s="1258"/>
      <c r="N4" s="1258"/>
      <c r="O4" s="1258"/>
      <c r="P4" s="1258"/>
      <c r="Q4" s="1258"/>
      <c r="R4" s="1258"/>
      <c r="S4" s="1258"/>
    </row>
    <row r="5" spans="2:19">
      <c r="B5" s="1254"/>
      <c r="C5" s="1253"/>
      <c r="D5" s="1253"/>
      <c r="E5" s="1253"/>
      <c r="F5" s="1257"/>
      <c r="G5" s="1253"/>
      <c r="H5" s="1253"/>
      <c r="I5" s="1253"/>
      <c r="J5" s="1253"/>
      <c r="K5" s="1253"/>
      <c r="L5" s="1253"/>
      <c r="M5" s="1258"/>
      <c r="N5" s="1258"/>
      <c r="O5" s="1258"/>
      <c r="P5" s="1258"/>
      <c r="Q5" s="1258"/>
      <c r="R5" s="1258"/>
      <c r="S5" s="1258"/>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1.6">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ColWidth="9" defaultRowHeight="13.2"/>
  <cols>
    <col min="1" max="1" width="15.19921875" style="1" bestFit="1" customWidth="1"/>
    <col min="2" max="2" width="9" style="1"/>
    <col min="3" max="3" width="16.69921875" style="1" bestFit="1" customWidth="1"/>
    <col min="4" max="4" width="16" style="1" bestFit="1" customWidth="1"/>
    <col min="5" max="16384" width="9" style="1"/>
  </cols>
  <sheetData>
    <row r="1" spans="1:8" ht="16.8" thickBot="1">
      <c r="A1" s="4" t="s">
        <v>241</v>
      </c>
      <c r="C1" s="1" t="s">
        <v>242</v>
      </c>
    </row>
    <row r="2" spans="1:8" ht="16.8" thickBot="1">
      <c r="A2" s="6" t="s">
        <v>243</v>
      </c>
      <c r="C2" s="7" t="s">
        <v>244</v>
      </c>
      <c r="D2" s="8" t="s">
        <v>245</v>
      </c>
    </row>
    <row r="3" spans="1:8" ht="16.2">
      <c r="A3" s="9" t="s">
        <v>246</v>
      </c>
      <c r="C3" s="10" t="s">
        <v>246</v>
      </c>
      <c r="D3" s="11" t="s">
        <v>247</v>
      </c>
      <c r="G3" s="53"/>
      <c r="H3" s="53"/>
    </row>
    <row r="4" spans="1:8" ht="16.2">
      <c r="A4" s="5" t="s">
        <v>248</v>
      </c>
      <c r="C4" s="12" t="s">
        <v>246</v>
      </c>
      <c r="D4" s="13" t="s">
        <v>249</v>
      </c>
      <c r="G4" s="53"/>
      <c r="H4" s="53"/>
    </row>
    <row r="5" spans="1:8" ht="16.2">
      <c r="A5" s="5" t="s">
        <v>250</v>
      </c>
      <c r="C5" s="12" t="s">
        <v>246</v>
      </c>
      <c r="D5" s="13" t="s">
        <v>251</v>
      </c>
      <c r="G5" s="53"/>
      <c r="H5" s="53"/>
    </row>
    <row r="6" spans="1:8" ht="16.2">
      <c r="A6" s="5" t="s">
        <v>252</v>
      </c>
      <c r="C6" s="12" t="s">
        <v>246</v>
      </c>
      <c r="D6" s="13" t="s">
        <v>253</v>
      </c>
      <c r="G6" s="53"/>
      <c r="H6" s="53"/>
    </row>
    <row r="7" spans="1:8" ht="16.2">
      <c r="A7" s="5" t="s">
        <v>254</v>
      </c>
      <c r="C7" s="12" t="s">
        <v>246</v>
      </c>
      <c r="D7" s="13" t="s">
        <v>255</v>
      </c>
      <c r="G7" s="53"/>
      <c r="H7" s="53"/>
    </row>
    <row r="8" spans="1:8" ht="16.2">
      <c r="A8" s="5" t="s">
        <v>256</v>
      </c>
      <c r="C8" s="12" t="s">
        <v>246</v>
      </c>
      <c r="D8" s="13" t="s">
        <v>257</v>
      </c>
    </row>
    <row r="9" spans="1:8" ht="16.2">
      <c r="A9" s="5" t="s">
        <v>258</v>
      </c>
      <c r="C9" s="12" t="s">
        <v>246</v>
      </c>
      <c r="D9" s="13" t="s">
        <v>259</v>
      </c>
    </row>
    <row r="10" spans="1:8" ht="16.2">
      <c r="A10" s="5" t="s">
        <v>260</v>
      </c>
      <c r="C10" s="12" t="s">
        <v>246</v>
      </c>
      <c r="D10" s="13" t="s">
        <v>261</v>
      </c>
    </row>
    <row r="11" spans="1:8" ht="16.2">
      <c r="A11" s="5" t="s">
        <v>262</v>
      </c>
      <c r="C11" s="12" t="s">
        <v>246</v>
      </c>
      <c r="D11" s="13" t="s">
        <v>263</v>
      </c>
    </row>
    <row r="12" spans="1:8" ht="16.2">
      <c r="A12" s="5" t="s">
        <v>264</v>
      </c>
      <c r="C12" s="12" t="s">
        <v>246</v>
      </c>
      <c r="D12" s="13" t="s">
        <v>265</v>
      </c>
    </row>
    <row r="13" spans="1:8" ht="16.2">
      <c r="A13" s="5" t="s">
        <v>266</v>
      </c>
      <c r="C13" s="12" t="s">
        <v>246</v>
      </c>
      <c r="D13" s="13" t="s">
        <v>267</v>
      </c>
    </row>
    <row r="14" spans="1:8" ht="16.2">
      <c r="A14" s="5" t="s">
        <v>268</v>
      </c>
      <c r="C14" s="12" t="s">
        <v>246</v>
      </c>
      <c r="D14" s="13" t="s">
        <v>269</v>
      </c>
    </row>
    <row r="15" spans="1:8" ht="16.2">
      <c r="A15" s="5" t="s">
        <v>4</v>
      </c>
      <c r="C15" s="12" t="s">
        <v>246</v>
      </c>
      <c r="D15" s="13" t="s">
        <v>270</v>
      </c>
    </row>
    <row r="16" spans="1:8" ht="16.2">
      <c r="A16" s="5" t="s">
        <v>271</v>
      </c>
      <c r="C16" s="12" t="s">
        <v>246</v>
      </c>
      <c r="D16" s="13" t="s">
        <v>272</v>
      </c>
    </row>
    <row r="17" spans="1:4" ht="16.2">
      <c r="A17" s="5" t="s">
        <v>273</v>
      </c>
      <c r="C17" s="12" t="s">
        <v>246</v>
      </c>
      <c r="D17" s="13" t="s">
        <v>274</v>
      </c>
    </row>
    <row r="18" spans="1:4" ht="16.2">
      <c r="A18" s="5" t="s">
        <v>275</v>
      </c>
      <c r="C18" s="12" t="s">
        <v>246</v>
      </c>
      <c r="D18" s="13" t="s">
        <v>276</v>
      </c>
    </row>
    <row r="19" spans="1:4" ht="16.2">
      <c r="A19" s="5" t="s">
        <v>277</v>
      </c>
      <c r="C19" s="12" t="s">
        <v>246</v>
      </c>
      <c r="D19" s="13" t="s">
        <v>278</v>
      </c>
    </row>
    <row r="20" spans="1:4" ht="16.2">
      <c r="A20" s="5" t="s">
        <v>279</v>
      </c>
      <c r="C20" s="12" t="s">
        <v>246</v>
      </c>
      <c r="D20" s="13" t="s">
        <v>280</v>
      </c>
    </row>
    <row r="21" spans="1:4" ht="16.2">
      <c r="A21" s="5" t="s">
        <v>281</v>
      </c>
      <c r="C21" s="12" t="s">
        <v>246</v>
      </c>
      <c r="D21" s="13" t="s">
        <v>282</v>
      </c>
    </row>
    <row r="22" spans="1:4" ht="16.2">
      <c r="A22" s="5" t="s">
        <v>283</v>
      </c>
      <c r="C22" s="12" t="s">
        <v>246</v>
      </c>
      <c r="D22" s="13" t="s">
        <v>284</v>
      </c>
    </row>
    <row r="23" spans="1:4" ht="16.2">
      <c r="A23" s="5" t="s">
        <v>285</v>
      </c>
      <c r="C23" s="12" t="s">
        <v>246</v>
      </c>
      <c r="D23" s="13" t="s">
        <v>286</v>
      </c>
    </row>
    <row r="24" spans="1:4" ht="16.2">
      <c r="A24" s="5" t="s">
        <v>287</v>
      </c>
      <c r="C24" s="12" t="s">
        <v>246</v>
      </c>
      <c r="D24" s="13" t="s">
        <v>288</v>
      </c>
    </row>
    <row r="25" spans="1:4" ht="16.2">
      <c r="A25" s="5" t="s">
        <v>289</v>
      </c>
      <c r="C25" s="12" t="s">
        <v>246</v>
      </c>
      <c r="D25" s="13" t="s">
        <v>290</v>
      </c>
    </row>
    <row r="26" spans="1:4" ht="16.2">
      <c r="A26" s="5" t="s">
        <v>291</v>
      </c>
      <c r="C26" s="12" t="s">
        <v>246</v>
      </c>
      <c r="D26" s="13" t="s">
        <v>292</v>
      </c>
    </row>
    <row r="27" spans="1:4" ht="16.2">
      <c r="A27" s="5" t="s">
        <v>294</v>
      </c>
      <c r="C27" s="12" t="s">
        <v>246</v>
      </c>
      <c r="D27" s="13" t="s">
        <v>295</v>
      </c>
    </row>
    <row r="28" spans="1:4" ht="16.2">
      <c r="A28" s="5" t="s">
        <v>296</v>
      </c>
      <c r="C28" s="12" t="s">
        <v>246</v>
      </c>
      <c r="D28" s="13" t="s">
        <v>297</v>
      </c>
    </row>
    <row r="29" spans="1:4" ht="16.2">
      <c r="A29" s="5" t="s">
        <v>298</v>
      </c>
      <c r="C29" s="12" t="s">
        <v>246</v>
      </c>
      <c r="D29" s="13" t="s">
        <v>299</v>
      </c>
    </row>
    <row r="30" spans="1:4" ht="16.2">
      <c r="A30" s="5" t="s">
        <v>300</v>
      </c>
      <c r="C30" s="12" t="s">
        <v>246</v>
      </c>
      <c r="D30" s="13" t="s">
        <v>301</v>
      </c>
    </row>
    <row r="31" spans="1:4" ht="16.2">
      <c r="A31" s="5" t="s">
        <v>302</v>
      </c>
      <c r="C31" s="12" t="s">
        <v>246</v>
      </c>
      <c r="D31" s="13" t="s">
        <v>303</v>
      </c>
    </row>
    <row r="32" spans="1:4" ht="16.2">
      <c r="A32" s="5" t="s">
        <v>304</v>
      </c>
      <c r="C32" s="12" t="s">
        <v>246</v>
      </c>
      <c r="D32" s="13" t="s">
        <v>305</v>
      </c>
    </row>
    <row r="33" spans="1:4" ht="16.2">
      <c r="A33" s="5" t="s">
        <v>306</v>
      </c>
      <c r="C33" s="12" t="s">
        <v>246</v>
      </c>
      <c r="D33" s="13" t="s">
        <v>307</v>
      </c>
    </row>
    <row r="34" spans="1:4" ht="16.2">
      <c r="A34" s="5" t="s">
        <v>309</v>
      </c>
      <c r="C34" s="12" t="s">
        <v>246</v>
      </c>
      <c r="D34" s="13" t="s">
        <v>310</v>
      </c>
    </row>
    <row r="35" spans="1:4" ht="16.2">
      <c r="A35" s="5" t="s">
        <v>312</v>
      </c>
      <c r="C35" s="12" t="s">
        <v>246</v>
      </c>
      <c r="D35" s="13" t="s">
        <v>313</v>
      </c>
    </row>
    <row r="36" spans="1:4" ht="16.2">
      <c r="A36" s="5" t="s">
        <v>315</v>
      </c>
      <c r="C36" s="12" t="s">
        <v>246</v>
      </c>
      <c r="D36" s="13" t="s">
        <v>316</v>
      </c>
    </row>
    <row r="37" spans="1:4" ht="16.2">
      <c r="A37" s="5" t="s">
        <v>318</v>
      </c>
      <c r="C37" s="12" t="s">
        <v>246</v>
      </c>
      <c r="D37" s="13" t="s">
        <v>319</v>
      </c>
    </row>
    <row r="38" spans="1:4" ht="16.2">
      <c r="A38" s="5" t="s">
        <v>321</v>
      </c>
      <c r="C38" s="12" t="s">
        <v>246</v>
      </c>
      <c r="D38" s="13" t="s">
        <v>322</v>
      </c>
    </row>
    <row r="39" spans="1:4" ht="16.2">
      <c r="A39" s="5" t="s">
        <v>324</v>
      </c>
      <c r="C39" s="12" t="s">
        <v>246</v>
      </c>
      <c r="D39" s="13" t="s">
        <v>325</v>
      </c>
    </row>
    <row r="40" spans="1:4" ht="16.2">
      <c r="A40" s="5" t="s">
        <v>327</v>
      </c>
      <c r="C40" s="12" t="s">
        <v>246</v>
      </c>
      <c r="D40" s="13" t="s">
        <v>328</v>
      </c>
    </row>
    <row r="41" spans="1:4" ht="16.2">
      <c r="A41" s="5" t="s">
        <v>330</v>
      </c>
      <c r="C41" s="12" t="s">
        <v>246</v>
      </c>
      <c r="D41" s="13" t="s">
        <v>331</v>
      </c>
    </row>
    <row r="42" spans="1:4" ht="16.2">
      <c r="A42" s="5" t="s">
        <v>333</v>
      </c>
      <c r="C42" s="12" t="s">
        <v>246</v>
      </c>
      <c r="D42" s="13" t="s">
        <v>334</v>
      </c>
    </row>
    <row r="43" spans="1:4" ht="16.2">
      <c r="A43" s="5" t="s">
        <v>336</v>
      </c>
      <c r="C43" s="12" t="s">
        <v>246</v>
      </c>
      <c r="D43" s="13" t="s">
        <v>337</v>
      </c>
    </row>
    <row r="44" spans="1:4" ht="16.2">
      <c r="A44" s="5" t="s">
        <v>339</v>
      </c>
      <c r="C44" s="12" t="s">
        <v>246</v>
      </c>
      <c r="D44" s="13" t="s">
        <v>340</v>
      </c>
    </row>
    <row r="45" spans="1:4" ht="16.2">
      <c r="A45" s="5" t="s">
        <v>341</v>
      </c>
      <c r="C45" s="12" t="s">
        <v>246</v>
      </c>
      <c r="D45" s="13" t="s">
        <v>342</v>
      </c>
    </row>
    <row r="46" spans="1:4" ht="16.2">
      <c r="A46" s="5" t="s">
        <v>344</v>
      </c>
      <c r="C46" s="12" t="s">
        <v>246</v>
      </c>
      <c r="D46" s="13" t="s">
        <v>345</v>
      </c>
    </row>
    <row r="47" spans="1:4" ht="16.2">
      <c r="A47" s="5" t="s">
        <v>347</v>
      </c>
      <c r="C47" s="12" t="s">
        <v>246</v>
      </c>
      <c r="D47" s="13" t="s">
        <v>348</v>
      </c>
    </row>
    <row r="48" spans="1:4" ht="16.2">
      <c r="A48" s="5" t="s">
        <v>349</v>
      </c>
      <c r="C48" s="12" t="s">
        <v>246</v>
      </c>
      <c r="D48" s="13" t="s">
        <v>350</v>
      </c>
    </row>
    <row r="49" spans="1:4" ht="16.8"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3.8"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2118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76"/>
      <c r="AR2" s="7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102"/>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103" t="s">
        <v>2110</v>
      </c>
      <c r="F15" s="54">
        <v>4</v>
      </c>
      <c r="G15" s="103" t="s">
        <v>2111</v>
      </c>
      <c r="H15" s="1062" t="s">
        <v>2112</v>
      </c>
      <c r="I15" s="1062"/>
      <c r="J15" s="1075"/>
      <c r="K15" s="54">
        <v>7</v>
      </c>
      <c r="L15" s="103" t="s">
        <v>2110</v>
      </c>
      <c r="M15" s="54">
        <v>3</v>
      </c>
      <c r="N15" s="103" t="s">
        <v>2111</v>
      </c>
      <c r="O15" s="103" t="s">
        <v>2113</v>
      </c>
      <c r="P15" s="104">
        <f>(K15*12+M15)-(D15*12+F15)+1</f>
        <v>12</v>
      </c>
      <c r="Q15" s="1062" t="s">
        <v>2114</v>
      </c>
      <c r="R15" s="1062"/>
      <c r="S15" s="105" t="s">
        <v>69</v>
      </c>
      <c r="U15" s="102"/>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119"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119"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119"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119"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119"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119"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119"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119"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119"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119"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119"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119"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119"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119"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119"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3" t="s">
        <v>2357</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2202</v>
      </c>
      <c r="AT56" s="1052"/>
      <c r="AU56" s="1052"/>
      <c r="AV56" s="1052"/>
      <c r="AW56" s="1052" t="s">
        <v>2201</v>
      </c>
      <c r="AX56" s="1052"/>
      <c r="AY56" s="1052"/>
      <c r="AZ56" s="1052"/>
    </row>
    <row r="57" spans="2:86" ht="15.9" customHeight="1">
      <c r="U57" s="1040" t="s">
        <v>2358</v>
      </c>
      <c r="V57" s="1040"/>
      <c r="W57" s="1040"/>
      <c r="X57" s="1040"/>
      <c r="Y57" s="1040"/>
      <c r="Z57" s="152" t="str">
        <f>IF(AND(B9&lt;&gt;"処遇加算なし",F15=4),IF(V21="✓",1,IF(V22="✓",2,"")),"")</f>
        <v/>
      </c>
      <c r="AA57" s="145"/>
      <c r="AB57" s="149"/>
      <c r="AC57" s="1040" t="s">
        <v>2358</v>
      </c>
      <c r="AD57" s="1040"/>
      <c r="AE57" s="1040"/>
      <c r="AF57" s="1040"/>
      <c r="AG57" s="1040"/>
      <c r="AH57" s="425">
        <f>IF(AND(F15&lt;&gt;4,F15&lt;&gt;5),0,IF(AT8="○",1,0))</f>
        <v>0</v>
      </c>
      <c r="AI57" s="153"/>
      <c r="AJ57" s="149"/>
      <c r="AK57" s="1040" t="s">
        <v>2358</v>
      </c>
      <c r="AL57" s="1040"/>
      <c r="AM57" s="1040"/>
      <c r="AN57" s="1040"/>
      <c r="AO57" s="1040"/>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2359</v>
      </c>
      <c r="V58" s="1047"/>
      <c r="W58" s="1047"/>
      <c r="X58" s="1047"/>
      <c r="Y58" s="1047"/>
      <c r="Z58" s="152" t="str">
        <f>IF(AND(B9&lt;&gt;"処遇加算なし",F15=4),IF(V24="✓",1,IF(V25="✓",2,IF(V26="✓",3,""))),"")</f>
        <v/>
      </c>
      <c r="AA58" s="145"/>
      <c r="AB58" s="149"/>
      <c r="AC58" s="1047" t="s">
        <v>2359</v>
      </c>
      <c r="AD58" s="1047"/>
      <c r="AE58" s="1047"/>
      <c r="AF58" s="1047"/>
      <c r="AG58" s="1047"/>
      <c r="AH58" s="425">
        <f>IF(AND(F15&lt;&gt;4,F15&lt;&gt;5),0,IF(AU8="○",1,3))</f>
        <v>3</v>
      </c>
      <c r="AI58" s="153"/>
      <c r="AJ58" s="149"/>
      <c r="AK58" s="1047" t="s">
        <v>2359</v>
      </c>
      <c r="AL58" s="1047"/>
      <c r="AM58" s="1047"/>
      <c r="AN58" s="1047"/>
      <c r="AO58" s="1047"/>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2360</v>
      </c>
      <c r="V59" s="1047"/>
      <c r="W59" s="1047"/>
      <c r="X59" s="1047"/>
      <c r="Y59" s="1047"/>
      <c r="Z59" s="152" t="str">
        <f>IF(AND(B9&lt;&gt;"処遇加算なし",F15=4),IF(V28="✓",1,IF(V29="✓",2,IF(V30="✓",3,""))),"")</f>
        <v/>
      </c>
      <c r="AA59" s="145"/>
      <c r="AB59" s="149"/>
      <c r="AC59" s="1047" t="s">
        <v>2360</v>
      </c>
      <c r="AD59" s="1047"/>
      <c r="AE59" s="1047"/>
      <c r="AF59" s="1047"/>
      <c r="AG59" s="1047"/>
      <c r="AH59" s="425">
        <f>IF(AND(F15&lt;&gt;4,F15&lt;&gt;5),0,IF(AV8="○",1,3))</f>
        <v>3</v>
      </c>
      <c r="AI59" s="153"/>
      <c r="AJ59" s="149"/>
      <c r="AK59" s="1047" t="s">
        <v>2360</v>
      </c>
      <c r="AL59" s="1047"/>
      <c r="AM59" s="1047"/>
      <c r="AN59" s="1047"/>
      <c r="AO59" s="1047"/>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2361</v>
      </c>
      <c r="V60" s="1047"/>
      <c r="W60" s="1047"/>
      <c r="X60" s="1047"/>
      <c r="Y60" s="1047"/>
      <c r="Z60" s="152" t="str">
        <f>IF(AND(B9&lt;&gt;"処遇加算なし",F15=4),IF(V32="✓",1,IF(V33="✓",2,"")),"")</f>
        <v/>
      </c>
      <c r="AA60" s="145"/>
      <c r="AB60" s="149"/>
      <c r="AC60" s="1047" t="s">
        <v>2361</v>
      </c>
      <c r="AD60" s="1047"/>
      <c r="AE60" s="1047"/>
      <c r="AF60" s="1047"/>
      <c r="AG60" s="1047"/>
      <c r="AH60" s="425">
        <f>IF(AND(F15&lt;&gt;4,F15&lt;&gt;5),0,IF(AW8="○",1,3))</f>
        <v>3</v>
      </c>
      <c r="AI60" s="153"/>
      <c r="AJ60" s="149"/>
      <c r="AK60" s="1047" t="s">
        <v>2361</v>
      </c>
      <c r="AL60" s="1047"/>
      <c r="AM60" s="1047"/>
      <c r="AN60" s="1047"/>
      <c r="AO60" s="1047"/>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2362</v>
      </c>
      <c r="V61" s="1047"/>
      <c r="W61" s="1047"/>
      <c r="X61" s="1047"/>
      <c r="Y61" s="1047"/>
      <c r="Z61" s="152" t="str">
        <f>IF(AND(B9&lt;&gt;"処遇加算なし",F15=4),IF(V36="✓",1,IF(V37="✓",2,"")),"")</f>
        <v/>
      </c>
      <c r="AA61" s="145"/>
      <c r="AB61" s="149"/>
      <c r="AC61" s="1047" t="s">
        <v>2362</v>
      </c>
      <c r="AD61" s="1047"/>
      <c r="AE61" s="1047"/>
      <c r="AF61" s="1047"/>
      <c r="AG61" s="1047"/>
      <c r="AH61" s="425">
        <f>IF(AND(F15&lt;&gt;4,F15&lt;&gt;5),0,IF(AX8="○",1,2))</f>
        <v>2</v>
      </c>
      <c r="AI61" s="153"/>
      <c r="AJ61" s="149"/>
      <c r="AK61" s="1047" t="s">
        <v>2362</v>
      </c>
      <c r="AL61" s="1047"/>
      <c r="AM61" s="1047"/>
      <c r="AN61" s="1047"/>
      <c r="AO61" s="1047"/>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2363</v>
      </c>
      <c r="V62" s="1047"/>
      <c r="W62" s="1047"/>
      <c r="X62" s="1047"/>
      <c r="Y62" s="1047"/>
      <c r="Z62" s="152" t="str">
        <f>IF(AND(B9&lt;&gt;"処遇加算なし",F15=4),IF(V40="✓",1,IF(V41="✓",2,"")),"")</f>
        <v/>
      </c>
      <c r="AA62" s="145"/>
      <c r="AB62" s="149"/>
      <c r="AC62" s="1047" t="s">
        <v>2363</v>
      </c>
      <c r="AD62" s="1047"/>
      <c r="AE62" s="1047"/>
      <c r="AF62" s="1047"/>
      <c r="AG62" s="1047"/>
      <c r="AH62" s="425">
        <f>IF(AND(F15&lt;&gt;4,F15&lt;&gt;5),0,IF(AY8="○",1,2))</f>
        <v>2</v>
      </c>
      <c r="AI62" s="153"/>
      <c r="AJ62" s="149"/>
      <c r="AK62" s="1047" t="s">
        <v>2363</v>
      </c>
      <c r="AL62" s="1047"/>
      <c r="AM62" s="1047"/>
      <c r="AN62" s="1047"/>
      <c r="AO62" s="1047"/>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40" t="s">
        <v>2364</v>
      </c>
      <c r="V63" s="1040"/>
      <c r="W63" s="1040"/>
      <c r="X63" s="1040"/>
      <c r="Y63" s="1040"/>
      <c r="Z63" s="152" t="str">
        <f>IF(AND(B9&lt;&gt;"処遇加算なし",F15=4),IF(V44="✓",1,IF(V45="✓",2,"")),"")</f>
        <v/>
      </c>
      <c r="AA63" s="145"/>
      <c r="AB63" s="149"/>
      <c r="AC63" s="1040" t="s">
        <v>2364</v>
      </c>
      <c r="AD63" s="1040"/>
      <c r="AE63" s="1040"/>
      <c r="AF63" s="1040"/>
      <c r="AG63" s="1040"/>
      <c r="AH63" s="425">
        <f>IF(AND(F15&lt;&gt;4,F15&lt;&gt;5),0,IF(AZ8="○",1,2))</f>
        <v>2</v>
      </c>
      <c r="AI63" s="153"/>
      <c r="AJ63" s="149"/>
      <c r="AK63" s="1040" t="s">
        <v>2364</v>
      </c>
      <c r="AL63" s="1040"/>
      <c r="AM63" s="1040"/>
      <c r="AN63" s="1040"/>
      <c r="AO63" s="1040"/>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15240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2324</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2325</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532"/>
      <c r="AR2" s="532"/>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528"/>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531" t="s">
        <v>2110</v>
      </c>
      <c r="F15" s="54">
        <v>4</v>
      </c>
      <c r="G15" s="531" t="s">
        <v>2111</v>
      </c>
      <c r="H15" s="1062" t="s">
        <v>2112</v>
      </c>
      <c r="I15" s="1062"/>
      <c r="J15" s="1075"/>
      <c r="K15" s="54">
        <v>7</v>
      </c>
      <c r="L15" s="531" t="s">
        <v>2110</v>
      </c>
      <c r="M15" s="54">
        <v>3</v>
      </c>
      <c r="N15" s="531" t="s">
        <v>2111</v>
      </c>
      <c r="O15" s="531" t="s">
        <v>2113</v>
      </c>
      <c r="P15" s="104">
        <f>(K15*12+M15)-(D15*12+F15)+1</f>
        <v>12</v>
      </c>
      <c r="Q15" s="1062" t="s">
        <v>2114</v>
      </c>
      <c r="R15" s="1062"/>
      <c r="S15" s="105" t="s">
        <v>69</v>
      </c>
      <c r="U15" s="528"/>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530"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530"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530"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530"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530"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530"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530"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530"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530"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530"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530"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530"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530"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529"/>
      <c r="AB42" s="529"/>
      <c r="AC42" s="136"/>
      <c r="AD42" s="1032" t="s">
        <v>15</v>
      </c>
      <c r="AE42" s="1032"/>
      <c r="AF42" s="1032"/>
      <c r="AG42" s="1032"/>
      <c r="AH42" s="1032"/>
      <c r="AI42" s="529"/>
      <c r="AJ42" s="529"/>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530"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530"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2326</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2327</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121920</xdr:colOff>
                    <xdr:row>24</xdr:row>
                    <xdr:rowOff>30480</xdr:rowOff>
                  </from>
                  <to>
                    <xdr:col>29</xdr:col>
                    <xdr:colOff>106680</xdr:colOff>
                    <xdr:row>24</xdr:row>
                    <xdr:rowOff>243840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121920</xdr:colOff>
                    <xdr:row>44</xdr:row>
                    <xdr:rowOff>0</xdr:rowOff>
                  </from>
                  <to>
                    <xdr:col>29</xdr:col>
                    <xdr:colOff>99060</xdr:colOff>
                    <xdr:row>45</xdr:row>
                    <xdr:rowOff>7620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121920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2328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2329</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2330</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SUM(事業所個票８!BU51)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1"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04072</cp:lastModifiedBy>
  <cp:lastPrinted>2024-03-29T05:47:32Z</cp:lastPrinted>
  <dcterms:modified xsi:type="dcterms:W3CDTF">2024-03-29T06:20:52Z</dcterms:modified>
</cp:coreProperties>
</file>